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firstSheet="1" activeTab="8"/>
  </bookViews>
  <sheets>
    <sheet name="ПЦФ 1 7106 Бейшова" sheetId="7" r:id="rId1"/>
    <sheet name="ПЦФ3 5692 Бейшова" sheetId="8" r:id="rId2"/>
    <sheet name="ПЦФ4 Наметов" sheetId="9" r:id="rId3"/>
    <sheet name="ПЦФ7 Шәмшідін" sheetId="10" r:id="rId4"/>
    <sheet name="Лист21" sheetId="28" state="hidden" r:id="rId5"/>
    <sheet name="ПЦФ8 3585 Насиев" sheetId="29" r:id="rId6"/>
    <sheet name="ПЦФ8Онаев" sheetId="30" r:id="rId7"/>
    <sheet name="Таубаев" sheetId="32" r:id="rId8"/>
    <sheet name="Лист1" sheetId="31" r:id="rId9"/>
  </sheets>
  <calcPr calcId="144525"/>
</workbook>
</file>

<file path=xl/calcChain.xml><?xml version="1.0" encoding="utf-8"?>
<calcChain xmlns="http://schemas.openxmlformats.org/spreadsheetml/2006/main">
  <c r="E14" i="32" l="1"/>
  <c r="F14" i="32"/>
  <c r="G14" i="32" l="1"/>
  <c r="G19" i="8" l="1"/>
  <c r="G27" i="10"/>
  <c r="F7" i="30"/>
  <c r="G10" i="29" l="1"/>
  <c r="F26" i="10" l="1"/>
  <c r="G14" i="8" l="1"/>
  <c r="G25" i="10"/>
  <c r="G24" i="10"/>
  <c r="G22" i="10"/>
  <c r="G21" i="10"/>
  <c r="G20" i="10"/>
  <c r="G19" i="10"/>
  <c r="G18" i="10"/>
  <c r="G17" i="10"/>
  <c r="G16" i="10"/>
  <c r="G15" i="10"/>
  <c r="G14" i="10"/>
  <c r="G13" i="10"/>
  <c r="G12" i="10"/>
  <c r="F15" i="8" l="1"/>
  <c r="G13" i="7" l="1"/>
  <c r="G14" i="7"/>
  <c r="G19" i="7" l="1"/>
  <c r="G23" i="29"/>
  <c r="G12" i="7"/>
  <c r="G11" i="10"/>
  <c r="G8" i="9"/>
  <c r="G8" i="30" l="1"/>
  <c r="F7" i="29"/>
</calcChain>
</file>

<file path=xl/sharedStrings.xml><?xml version="1.0" encoding="utf-8"?>
<sst xmlns="http://schemas.openxmlformats.org/spreadsheetml/2006/main" count="376" uniqueCount="141">
  <si>
    <t>кол-во</t>
  </si>
  <si>
    <t>шт</t>
  </si>
  <si>
    <t>ед.из</t>
  </si>
  <si>
    <t>цена</t>
  </si>
  <si>
    <t>усл</t>
  </si>
  <si>
    <t>Название поставщика и номер договора</t>
  </si>
  <si>
    <t>Номер протокола</t>
  </si>
  <si>
    <t>Предмет договора</t>
  </si>
  <si>
    <t>сумма  в тенге</t>
  </si>
  <si>
    <t>Срок выполнения</t>
  </si>
  <si>
    <t>Краткое описание и условия договора</t>
  </si>
  <si>
    <t>Technodom Operator " (Технодом Оператор) АО                                        №4 от 11.03.2025 г.</t>
  </si>
  <si>
    <t>2025 г.</t>
  </si>
  <si>
    <t>Ультрабук</t>
  </si>
  <si>
    <t>Проектор портативный</t>
  </si>
  <si>
    <t>Elementum ТОО        №013/25 от 13/03/2025 г.</t>
  </si>
  <si>
    <t>05.03.2025 г.</t>
  </si>
  <si>
    <t>Поставка основных средств</t>
  </si>
  <si>
    <t>Весы лабораторные</t>
  </si>
  <si>
    <t>Итого:</t>
  </si>
  <si>
    <t>ASPIRANS (АСПИРАНС) ТОО  №203612 от 14.02.2025 г.</t>
  </si>
  <si>
    <t>13.02.2025 г.</t>
  </si>
  <si>
    <t xml:space="preserve">Публикация статьи </t>
  </si>
  <si>
    <t xml:space="preserve">НАО "Атырауский университет им. Х. Досмухамедова",                            .№92 от 10.10.2024 г.      </t>
  </si>
  <si>
    <t xml:space="preserve">НАО " Торайгыров Университет"                                   №86  от 10.10.2024 г.            </t>
  </si>
  <si>
    <t>Северо-Казахстанский гос.универ. М.Козыбаева РГП №85 от 10.12.2024 г.</t>
  </si>
  <si>
    <t>НАО "Кокшетауский университет им. Ш. Уалиханова"                                       №84 от 10.10.2024 г.</t>
  </si>
  <si>
    <t>ТОО"Казахский НИИ водного хозяйства"                                        №93 от 10.10.2024 г.</t>
  </si>
  <si>
    <t>Северо-Казахстанский НИИ сельского хозяйства  ТОО                             №90 от  10.10.2024 г.</t>
  </si>
  <si>
    <t>Казахский Национальный Аграрный  исУниверситет НАО                                      №88 от 10.10.2024 г.</t>
  </si>
  <si>
    <t>Научно-производственный центр животноводства и вет                                       №91 от 10.10.2024 г.</t>
  </si>
  <si>
    <t xml:space="preserve">УСХОС ТОО                                №83  от 10.10.2024 г                                     </t>
  </si>
  <si>
    <t xml:space="preserve">Казахский агротехнический университет Сейфуллина        №89 от 10.10.2024 г.          </t>
  </si>
  <si>
    <t xml:space="preserve">Учреждение Международ.Таразский университет                                    №87 от 10.10.2024 г.  </t>
  </si>
  <si>
    <t>НАО «Торайгыров университет»</t>
  </si>
  <si>
    <t>РГП на ПХВ «Институт биологии и биотехнологии растений» КН МНВО РК     №95/25 от 22.10.2024 г.</t>
  </si>
  <si>
    <t xml:space="preserve">НАО «Торайгыров университет»                             №95/9 от 22.10.2024 г.    </t>
  </si>
  <si>
    <t>Выполнение НИР по соисполнительству</t>
  </si>
  <si>
    <t>ТОО «НОЦ – Qazyna»</t>
  </si>
  <si>
    <t>НАО «КазАТИУ им. С. Сейфуллина»</t>
  </si>
  <si>
    <t>ЧУ «Шымкентский университет»</t>
  </si>
  <si>
    <t>ТОО «Сев.-Каз. НИИСХ»</t>
  </si>
  <si>
    <t xml:space="preserve">Казахский Национальный Аграрный  исУниверситет НАО                                                    </t>
  </si>
  <si>
    <t xml:space="preserve">Научно-производственный центр животноводства и вет                                              </t>
  </si>
  <si>
    <t>ТОО «Научно-производственный центр животноводства и ветеринарии»</t>
  </si>
  <si>
    <t>НАО «Костанайский региональный университет имени А. Байтурсынова»</t>
  </si>
  <si>
    <t>АО «Республиканский центр по племенному делу в животноводстве «Асыл түлік»</t>
  </si>
  <si>
    <t>ТОО «Юго-Западный научно-исследовательский институт животноводства и растениеводства»</t>
  </si>
  <si>
    <t>31.12.2025 г.</t>
  </si>
  <si>
    <t>13.03.2025 г.</t>
  </si>
  <si>
    <t>Казхимагро ТОО                        №13 от 28.04.2025 г.</t>
  </si>
  <si>
    <t>Поставка расходных материалов</t>
  </si>
  <si>
    <t xml:space="preserve">Лента малярная </t>
  </si>
  <si>
    <t>Прибор для таврения животных</t>
  </si>
  <si>
    <t>09.06.2025г</t>
  </si>
  <si>
    <t>Набор реагентов ДНК-Экстран-2</t>
  </si>
  <si>
    <t>РИЦ</t>
  </si>
  <si>
    <t>Публикация статьи</t>
  </si>
  <si>
    <t>IntroGen ТОО                             №26-2025 от 25.04.2025 г.</t>
  </si>
  <si>
    <t>DeltaLab ТОО                             №006-2025 от 28.04.2025 г.</t>
  </si>
  <si>
    <t>2-Бром-2-нитроропан</t>
  </si>
  <si>
    <t>упак</t>
  </si>
  <si>
    <t>№ 7 от 24.04.2025 г.</t>
  </si>
  <si>
    <t xml:space="preserve">                                      Реестр приобретенных товаров, работ и услуг в рамках выполнения  ПЦФ 1 за 2025 год</t>
  </si>
  <si>
    <t xml:space="preserve">                                        Реестр приобретенных товаров, работ и услуг в рамках выполнения  ПЦФ 3 за 2025 год</t>
  </si>
  <si>
    <t xml:space="preserve">                                            Реестр приобретенных товаров, работ и услуг в рамках выполнения  ПЦФ 4 за 2025 год</t>
  </si>
  <si>
    <t xml:space="preserve">                                                       Реестр приобретенных товаров, работ и услуг в рамках выполнения  ПЦФ 8 за 2025 год</t>
  </si>
  <si>
    <t xml:space="preserve">                   Реестр приобретенных товаров, работ и услуг в рамках выполнения  ПЦФ 8 за 2025 год</t>
  </si>
  <si>
    <t>Статус выпонения</t>
  </si>
  <si>
    <t>OPTONIC ТОО дог№КН-02/25 от 09.04.2025г</t>
  </si>
  <si>
    <t>№4 от 08.04.2025 г.</t>
  </si>
  <si>
    <t>07.07.2025 г.</t>
  </si>
  <si>
    <t>Eqyuine80Kselect 48 test</t>
  </si>
  <si>
    <t xml:space="preserve"> ZALMA Ltd  ТОО                            дог.№62-101 от 30.04.2025 г</t>
  </si>
  <si>
    <t xml:space="preserve">Разработка методики индексной оценки плдеменной ценности овец </t>
  </si>
  <si>
    <t>10.10.2025 г.</t>
  </si>
  <si>
    <t xml:space="preserve">Научно-производственный центр  ТОО                                          дог.№14 от 28.04.2025 г.        </t>
  </si>
  <si>
    <t>№7 от 24.04.2025 г.</t>
  </si>
  <si>
    <t>Набор для анализа Qubit 1 X, 500 реакций</t>
  </si>
  <si>
    <t>набор</t>
  </si>
  <si>
    <t>14.07.2025 г.</t>
  </si>
  <si>
    <t>13.08.2025 г.</t>
  </si>
  <si>
    <t>Сурфагон 100 мл</t>
  </si>
  <si>
    <t>фл.</t>
  </si>
  <si>
    <t>Магэстрофан</t>
  </si>
  <si>
    <t>Эндометрафаг</t>
  </si>
  <si>
    <t>полиэтил.</t>
  </si>
  <si>
    <t>Шприц 10 мл</t>
  </si>
  <si>
    <t>Шприц 5 мл</t>
  </si>
  <si>
    <t>Спирт этиловый 70%</t>
  </si>
  <si>
    <t>Чехол для искусственного осеменения</t>
  </si>
  <si>
    <t>Перчатки для искусственного осеменения</t>
  </si>
  <si>
    <t>упак.</t>
  </si>
  <si>
    <t>Витамин Е 100 мл</t>
  </si>
  <si>
    <t>Цефтимаг 100 м л</t>
  </si>
  <si>
    <t>Кетолайн 100 мл</t>
  </si>
  <si>
    <t>Шприц Жанэ 150 мл</t>
  </si>
  <si>
    <t>Перчатки винило-нитрил</t>
  </si>
  <si>
    <t>Утеростон раствор для инъекций 100  мл</t>
  </si>
  <si>
    <t>Поставка товаров</t>
  </si>
  <si>
    <t>№8 от 12.05.2025 г</t>
  </si>
  <si>
    <t>29.05.2025 г.</t>
  </si>
  <si>
    <t>Кальянова Т.Ю. ИП     №15 от 14.05.2025 г.</t>
  </si>
  <si>
    <t xml:space="preserve">                                  Реестр приобретенных товаров, работ и услуг в рамках выполнения  ПЦФ 7 за 2025 год</t>
  </si>
  <si>
    <t>Tanir Research Laboratory ТОО              №004 от 28.04.2025 г.</t>
  </si>
  <si>
    <t>Выполенение прикладных научных исследований</t>
  </si>
  <si>
    <t>15.10.2025 г.</t>
  </si>
  <si>
    <t>Статус выполнения</t>
  </si>
  <si>
    <t>исполнен</t>
  </si>
  <si>
    <t>№12 от 19.06.2025 г.</t>
  </si>
  <si>
    <t>Приобретение расходных материалов</t>
  </si>
  <si>
    <t>Костюмы, халаты</t>
  </si>
  <si>
    <t>07.07.2025 г</t>
  </si>
  <si>
    <t>Спецкомплект ТОО дог.№22 от 23.06.2025 г.</t>
  </si>
  <si>
    <t>PetroRetail ТОО                                       дог.№08/02-601-2025 от 20.06.2025 г.</t>
  </si>
  <si>
    <t>№10 от 04.06.2025 г</t>
  </si>
  <si>
    <t>Поставка  ГСМ</t>
  </si>
  <si>
    <t>л</t>
  </si>
  <si>
    <t>Бензин АИ-92</t>
  </si>
  <si>
    <t>Статус выполения</t>
  </si>
  <si>
    <t>10.09.2025 г</t>
  </si>
  <si>
    <t>ZALMA Ltd  ТОО                            дог.№122-101 от 20.08.2025г</t>
  </si>
  <si>
    <t>TechPrime ТОО                                дог.№18/2025 от 20.08.2025 г.</t>
  </si>
  <si>
    <t>Поставка расходных материалов и оборудования</t>
  </si>
  <si>
    <t>17.11.2025 г.</t>
  </si>
  <si>
    <t>23.10.2025 г.</t>
  </si>
  <si>
    <t>DeltaLab ТОО                  дог.№017-2025 от 21.08.2025 г.</t>
  </si>
  <si>
    <t>№17 от 19.08.2025 г.</t>
  </si>
  <si>
    <t>01.10.2025 г.</t>
  </si>
  <si>
    <t>Проточная ячейка</t>
  </si>
  <si>
    <t>набор реагентов</t>
  </si>
  <si>
    <t>«Жумагалиев Е.К.» ЖК</t>
  </si>
  <si>
    <t>№10  04.07.2025</t>
  </si>
  <si>
    <t>литр</t>
  </si>
  <si>
    <t>дана</t>
  </si>
  <si>
    <t>қаптама</t>
  </si>
  <si>
    <t>жинақ</t>
  </si>
  <si>
    <t>құты</t>
  </si>
  <si>
    <t>Выполнение НИР</t>
  </si>
  <si>
    <t>«Буяльский Артем Витальевич» ЖК</t>
  </si>
  <si>
    <t>№10 от 04.06.2025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</si>
</sst>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_р_._-;\-* #,##0_р_._-;_-* &quot;-&quot;??_р_._-;_-@_-"/>
    <numFmt numFmtId="165" formatCode="_-* #,##0.0_р_._-;\-* #,##0.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3" fillId="0" borderId="0"/>
    <xf numFmtId="0" fontId="9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4" fontId="1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/>
    <xf numFmtId="0" fontId="2" fillId="2" borderId="5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/>
    <xf numFmtId="0" fontId="0" fillId="0" borderId="1" xfId="0" applyBorder="1"/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0" fillId="2" borderId="1" xfId="0" applyNumberForma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 wrapText="1"/>
    </xf>
    <xf numFmtId="4" fontId="2" fillId="2" borderId="2" xfId="0" applyNumberFormat="1" applyFont="1" applyFill="1" applyBorder="1"/>
    <xf numFmtId="0" fontId="0" fillId="0" borderId="3" xfId="0" applyBorder="1"/>
    <xf numFmtId="4" fontId="1" fillId="0" borderId="6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6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/>
    <xf numFmtId="4" fontId="7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/>
    <xf numFmtId="4" fontId="8" fillId="2" borderId="1" xfId="0" applyNumberFormat="1" applyFont="1" applyFill="1" applyBorder="1"/>
    <xf numFmtId="0" fontId="2" fillId="2" borderId="7" xfId="0" applyFont="1" applyFill="1" applyBorder="1" applyAlignment="1">
      <alignment horizontal="center" wrapText="1"/>
    </xf>
    <xf numFmtId="165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9" fillId="0" borderId="1" xfId="2" applyNumberForma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2" borderId="1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/>
    <xf numFmtId="4" fontId="1" fillId="2" borderId="13" xfId="0" applyNumberFormat="1" applyFont="1" applyFill="1" applyBorder="1" applyAlignment="1">
      <alignment horizontal="center"/>
    </xf>
    <xf numFmtId="4" fontId="2" fillId="2" borderId="13" xfId="0" applyNumberFormat="1" applyFont="1" applyFill="1" applyBorder="1"/>
    <xf numFmtId="0" fontId="2" fillId="2" borderId="14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2" fillId="0" borderId="1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/>
    <xf numFmtId="4" fontId="12" fillId="2" borderId="1" xfId="0" applyNumberFormat="1" applyFont="1" applyFill="1" applyBorder="1"/>
    <xf numFmtId="4" fontId="12" fillId="0" borderId="1" xfId="0" applyNumberFormat="1" applyFont="1" applyBorder="1" applyAlignment="1">
      <alignment horizontal="center" vertical="center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4" fontId="12" fillId="2" borderId="6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12" fillId="0" borderId="6" xfId="0" applyFont="1" applyBorder="1" applyAlignment="1">
      <alignment horizontal="center" vertical="center" wrapText="1"/>
    </xf>
  </cellXfs>
  <cellStyles count="11">
    <cellStyle name="Денежный 2" xfId="3"/>
    <cellStyle name="Денежный 2 2" xfId="7"/>
    <cellStyle name="Денежный 3" xfId="8"/>
    <cellStyle name="Обычный" xfId="0" builtinId="0"/>
    <cellStyle name="Обычный 2" xfId="4"/>
    <cellStyle name="Обычный 3" xfId="5"/>
    <cellStyle name="Обычный 4" xfId="2"/>
    <cellStyle name="Обычный 4 2" xfId="9"/>
    <cellStyle name="Финансовый" xfId="1" builtinId="3"/>
    <cellStyle name="Финансовый 2" xfId="6"/>
    <cellStyle name="Финансовый 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2"/>
  <sheetViews>
    <sheetView topLeftCell="A7" workbookViewId="0">
      <selection activeCell="C18" sqref="C18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7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116" t="s">
        <v>63</v>
      </c>
      <c r="C3" s="116"/>
      <c r="D3" s="116"/>
      <c r="E3" s="116"/>
      <c r="F3" s="116"/>
      <c r="G3" s="116"/>
      <c r="H3" s="116"/>
      <c r="I3" s="116"/>
      <c r="J3" s="116"/>
      <c r="K3" s="116"/>
      <c r="L3" s="1"/>
      <c r="M3" s="1"/>
      <c r="N3" s="1"/>
      <c r="O3" s="1"/>
      <c r="P3" s="1"/>
      <c r="Q3" s="1"/>
      <c r="R3" s="1"/>
    </row>
    <row r="4" spans="1:18" x14ac:dyDescent="0.25">
      <c r="A4" s="1"/>
      <c r="B4" s="15"/>
      <c r="C4" s="15"/>
      <c r="D4" s="15"/>
      <c r="E4" s="15"/>
      <c r="F4" s="15"/>
      <c r="G4" s="15"/>
      <c r="H4" s="15"/>
      <c r="I4" s="50"/>
      <c r="J4" s="15"/>
      <c r="K4" s="15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68</v>
      </c>
      <c r="J6" s="7" t="s">
        <v>10</v>
      </c>
      <c r="K6" s="1"/>
      <c r="L6" s="1"/>
      <c r="M6" s="1"/>
      <c r="N6" s="1"/>
      <c r="O6" s="1"/>
      <c r="P6" s="1"/>
      <c r="Q6" s="1"/>
      <c r="R6" s="1"/>
    </row>
    <row r="7" spans="1:18" ht="38.25" customHeight="1" x14ac:dyDescent="0.25">
      <c r="A7" s="38" t="s">
        <v>56</v>
      </c>
      <c r="B7" s="39" t="s">
        <v>62</v>
      </c>
      <c r="C7" s="2" t="s">
        <v>57</v>
      </c>
      <c r="D7" s="3" t="s">
        <v>4</v>
      </c>
      <c r="E7" s="3">
        <v>1</v>
      </c>
      <c r="F7" s="67">
        <v>146240</v>
      </c>
      <c r="G7" s="67">
        <v>146240</v>
      </c>
      <c r="H7" s="40" t="s">
        <v>12</v>
      </c>
      <c r="I7" s="52" t="s">
        <v>108</v>
      </c>
      <c r="J7" s="2" t="s">
        <v>57</v>
      </c>
    </row>
    <row r="8" spans="1:18" ht="38.25" customHeight="1" x14ac:dyDescent="0.25">
      <c r="A8" s="83" t="s">
        <v>56</v>
      </c>
      <c r="B8" s="80"/>
      <c r="C8" s="2" t="s">
        <v>57</v>
      </c>
      <c r="D8" s="82" t="s">
        <v>4</v>
      </c>
      <c r="E8" s="82">
        <v>1</v>
      </c>
      <c r="F8" s="67">
        <v>112000</v>
      </c>
      <c r="G8" s="67">
        <v>112000</v>
      </c>
      <c r="H8" s="81" t="s">
        <v>12</v>
      </c>
      <c r="I8" s="81" t="s">
        <v>108</v>
      </c>
      <c r="J8" s="2" t="s">
        <v>57</v>
      </c>
    </row>
    <row r="9" spans="1:18" ht="51" x14ac:dyDescent="0.25">
      <c r="A9" s="9" t="s">
        <v>35</v>
      </c>
      <c r="B9" s="36"/>
      <c r="C9" s="47" t="s">
        <v>37</v>
      </c>
      <c r="D9" s="118" t="s">
        <v>4</v>
      </c>
      <c r="E9" s="27">
        <v>1</v>
      </c>
      <c r="F9" s="68">
        <v>93414078</v>
      </c>
      <c r="G9" s="68">
        <v>93414078</v>
      </c>
      <c r="H9" s="117" t="s">
        <v>12</v>
      </c>
      <c r="I9" s="52"/>
      <c r="J9" s="47" t="s">
        <v>37</v>
      </c>
    </row>
    <row r="10" spans="1:18" ht="38.25" x14ac:dyDescent="0.25">
      <c r="A10" s="6" t="s">
        <v>36</v>
      </c>
      <c r="B10" s="21"/>
      <c r="C10" s="47" t="s">
        <v>37</v>
      </c>
      <c r="D10" s="118"/>
      <c r="E10" s="27">
        <v>1</v>
      </c>
      <c r="F10" s="68">
        <v>10000000</v>
      </c>
      <c r="G10" s="68">
        <v>10000000</v>
      </c>
      <c r="H10" s="117"/>
      <c r="I10" s="52"/>
      <c r="J10" s="47" t="s">
        <v>37</v>
      </c>
    </row>
    <row r="11" spans="1:18" x14ac:dyDescent="0.25">
      <c r="A11" s="6"/>
      <c r="B11" s="84"/>
      <c r="C11" s="47"/>
      <c r="D11" s="79"/>
      <c r="E11" s="27"/>
      <c r="F11" s="68"/>
      <c r="G11" s="68"/>
      <c r="H11" s="78"/>
      <c r="I11" s="78"/>
      <c r="J11" s="47"/>
    </row>
    <row r="12" spans="1:18" x14ac:dyDescent="0.25">
      <c r="A12" s="25" t="s">
        <v>19</v>
      </c>
      <c r="B12" s="25"/>
      <c r="C12" s="48"/>
      <c r="D12" s="25"/>
      <c r="E12" s="25"/>
      <c r="F12" s="25"/>
      <c r="G12" s="26">
        <f>SUM(G7:G10)</f>
        <v>103672318</v>
      </c>
      <c r="H12" s="25"/>
      <c r="I12" s="25"/>
      <c r="J12" s="48"/>
    </row>
    <row r="13" spans="1:18" ht="30" customHeight="1" x14ac:dyDescent="0.25">
      <c r="A13" s="110" t="s">
        <v>50</v>
      </c>
      <c r="B13" s="112" t="s">
        <v>62</v>
      </c>
      <c r="C13" s="114" t="s">
        <v>51</v>
      </c>
      <c r="D13" s="21" t="s">
        <v>1</v>
      </c>
      <c r="E13" s="24">
        <v>4</v>
      </c>
      <c r="F13" s="41">
        <v>9500</v>
      </c>
      <c r="G13" s="41">
        <f>E13*F13</f>
        <v>38000</v>
      </c>
      <c r="H13" s="21" t="s">
        <v>54</v>
      </c>
      <c r="I13" s="21" t="s">
        <v>108</v>
      </c>
      <c r="J13" s="49" t="s">
        <v>52</v>
      </c>
    </row>
    <row r="14" spans="1:18" ht="23.25" customHeight="1" x14ac:dyDescent="0.25">
      <c r="A14" s="111"/>
      <c r="B14" s="113"/>
      <c r="C14" s="115"/>
      <c r="D14" s="21" t="s">
        <v>1</v>
      </c>
      <c r="E14" s="24">
        <v>2</v>
      </c>
      <c r="F14" s="41">
        <v>95000</v>
      </c>
      <c r="G14" s="41">
        <f>E14*F14</f>
        <v>190000</v>
      </c>
      <c r="H14" s="21" t="s">
        <v>54</v>
      </c>
      <c r="I14" s="21" t="s">
        <v>108</v>
      </c>
      <c r="J14" s="49" t="s">
        <v>53</v>
      </c>
    </row>
    <row r="15" spans="1:18" ht="30" x14ac:dyDescent="0.25">
      <c r="A15" s="42" t="s">
        <v>59</v>
      </c>
      <c r="B15" s="45" t="s">
        <v>62</v>
      </c>
      <c r="C15" s="47" t="s">
        <v>51</v>
      </c>
      <c r="D15" s="32" t="s">
        <v>1</v>
      </c>
      <c r="E15" s="27">
        <v>8</v>
      </c>
      <c r="F15" s="32">
        <v>54700</v>
      </c>
      <c r="G15" s="43">
        <v>437760</v>
      </c>
      <c r="H15" s="32" t="s">
        <v>54</v>
      </c>
      <c r="I15" s="32" t="s">
        <v>108</v>
      </c>
      <c r="J15" s="32" t="s">
        <v>55</v>
      </c>
    </row>
    <row r="16" spans="1:18" ht="30" x14ac:dyDescent="0.25">
      <c r="A16" s="42" t="s">
        <v>58</v>
      </c>
      <c r="B16" s="45" t="s">
        <v>62</v>
      </c>
      <c r="C16" s="47" t="s">
        <v>51</v>
      </c>
      <c r="D16" s="32" t="s">
        <v>61</v>
      </c>
      <c r="E16" s="27">
        <v>1</v>
      </c>
      <c r="F16" s="43">
        <v>161470</v>
      </c>
      <c r="G16" s="43">
        <v>161470</v>
      </c>
      <c r="H16" s="32" t="s">
        <v>120</v>
      </c>
      <c r="I16" s="32"/>
      <c r="J16" s="32" t="s">
        <v>60</v>
      </c>
    </row>
    <row r="17" spans="1:10" ht="45.75" customHeight="1" x14ac:dyDescent="0.25">
      <c r="A17" s="66" t="s">
        <v>69</v>
      </c>
      <c r="B17" s="51" t="s">
        <v>70</v>
      </c>
      <c r="C17" s="47" t="s">
        <v>51</v>
      </c>
      <c r="D17" s="32" t="s">
        <v>1</v>
      </c>
      <c r="E17" s="27">
        <v>10</v>
      </c>
      <c r="F17" s="43">
        <v>2642112</v>
      </c>
      <c r="G17" s="43">
        <v>26421120</v>
      </c>
      <c r="H17" s="27" t="s">
        <v>71</v>
      </c>
      <c r="I17" s="65" t="s">
        <v>108</v>
      </c>
      <c r="J17" s="64" t="s">
        <v>72</v>
      </c>
    </row>
    <row r="18" spans="1:10" ht="45.75" customHeight="1" x14ac:dyDescent="0.25">
      <c r="B18" s="51"/>
      <c r="C18" s="47"/>
      <c r="D18" s="32"/>
      <c r="E18" s="32"/>
      <c r="F18" s="43"/>
      <c r="G18" s="43"/>
      <c r="H18" s="27"/>
      <c r="I18" s="65"/>
      <c r="J18" s="64"/>
    </row>
    <row r="19" spans="1:10" x14ac:dyDescent="0.25">
      <c r="A19" s="25" t="s">
        <v>19</v>
      </c>
      <c r="B19" s="25"/>
      <c r="C19" s="25"/>
      <c r="D19" s="25"/>
      <c r="E19" s="25"/>
      <c r="F19" s="25"/>
      <c r="G19" s="30">
        <f>SUM(G13:G17)</f>
        <v>27248350</v>
      </c>
      <c r="H19" s="25"/>
      <c r="I19" s="25"/>
      <c r="J19" s="25"/>
    </row>
    <row r="20" spans="1:10" x14ac:dyDescent="0.25">
      <c r="A20" s="21"/>
      <c r="B20" s="21"/>
      <c r="C20" s="47"/>
      <c r="D20" s="32"/>
      <c r="E20" s="32"/>
      <c r="F20" s="43"/>
      <c r="G20" s="43"/>
      <c r="H20" s="27"/>
      <c r="I20" s="21"/>
      <c r="J20" s="21"/>
    </row>
    <row r="21" spans="1:10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</row>
  </sheetData>
  <mergeCells count="6">
    <mergeCell ref="A13:A14"/>
    <mergeCell ref="B13:B14"/>
    <mergeCell ref="C13:C14"/>
    <mergeCell ref="B3:K3"/>
    <mergeCell ref="H9:H10"/>
    <mergeCell ref="D9:D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topLeftCell="A15" workbookViewId="0">
      <selection activeCell="B34" sqref="B34:B37"/>
    </sheetView>
  </sheetViews>
  <sheetFormatPr defaultRowHeight="15" x14ac:dyDescent="0.25"/>
  <cols>
    <col min="1" max="1" width="26.42578125" style="140" customWidth="1"/>
    <col min="2" max="2" width="21" style="140" customWidth="1"/>
    <col min="3" max="3" width="23.5703125" style="140" customWidth="1"/>
    <col min="4" max="5" width="14" style="140" customWidth="1"/>
    <col min="6" max="6" width="13.5703125" style="140" customWidth="1"/>
    <col min="7" max="7" width="15" style="140" customWidth="1"/>
    <col min="8" max="9" width="14.85546875" style="140" customWidth="1"/>
    <col min="10" max="10" width="23.140625" style="140" customWidth="1"/>
    <col min="11" max="11" width="9.85546875" style="140" customWidth="1"/>
    <col min="12" max="12" width="27.7109375" style="140" customWidth="1"/>
    <col min="13" max="14" width="9.140625" style="140"/>
    <col min="15" max="15" width="13.42578125" style="140" customWidth="1"/>
    <col min="16" max="16" width="13.7109375" style="140" customWidth="1"/>
    <col min="17" max="17" width="9.140625" style="140"/>
    <col min="18" max="18" width="12.7109375" style="140" customWidth="1"/>
    <col min="19" max="16384" width="9.140625" style="140"/>
  </cols>
  <sheetData>
    <row r="3" spans="1:10" x14ac:dyDescent="0.25">
      <c r="B3" s="141" t="s">
        <v>64</v>
      </c>
    </row>
    <row r="6" spans="1:10" ht="35.2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119</v>
      </c>
      <c r="J6" s="7" t="s">
        <v>10</v>
      </c>
    </row>
    <row r="7" spans="1:10" ht="33" customHeight="1" x14ac:dyDescent="0.25">
      <c r="A7" s="28" t="s">
        <v>38</v>
      </c>
      <c r="B7" s="142"/>
      <c r="C7" s="143" t="s">
        <v>37</v>
      </c>
      <c r="D7" s="144" t="s">
        <v>4</v>
      </c>
      <c r="E7" s="145">
        <v>1</v>
      </c>
      <c r="F7" s="29">
        <v>22000000</v>
      </c>
      <c r="G7" s="29">
        <v>22000000</v>
      </c>
      <c r="H7" s="145" t="s">
        <v>12</v>
      </c>
      <c r="I7" s="145"/>
      <c r="J7" s="143" t="s">
        <v>37</v>
      </c>
    </row>
    <row r="8" spans="1:10" ht="33" customHeight="1" x14ac:dyDescent="0.25">
      <c r="A8" s="28" t="s">
        <v>34</v>
      </c>
      <c r="B8" s="142"/>
      <c r="C8" s="143" t="s">
        <v>37</v>
      </c>
      <c r="D8" s="144" t="s">
        <v>4</v>
      </c>
      <c r="E8" s="145">
        <v>1</v>
      </c>
      <c r="F8" s="29">
        <v>20000000</v>
      </c>
      <c r="G8" s="29">
        <v>20000000</v>
      </c>
      <c r="H8" s="145" t="s">
        <v>12</v>
      </c>
      <c r="I8" s="145"/>
      <c r="J8" s="143" t="s">
        <v>37</v>
      </c>
    </row>
    <row r="9" spans="1:10" ht="33" customHeight="1" x14ac:dyDescent="0.25">
      <c r="A9" s="28" t="s">
        <v>39</v>
      </c>
      <c r="B9" s="142"/>
      <c r="C9" s="143" t="s">
        <v>37</v>
      </c>
      <c r="D9" s="144" t="s">
        <v>4</v>
      </c>
      <c r="E9" s="145">
        <v>1</v>
      </c>
      <c r="F9" s="29">
        <v>20000000</v>
      </c>
      <c r="G9" s="29">
        <v>20000000</v>
      </c>
      <c r="H9" s="145" t="s">
        <v>12</v>
      </c>
      <c r="I9" s="145"/>
      <c r="J9" s="143" t="s">
        <v>37</v>
      </c>
    </row>
    <row r="10" spans="1:10" ht="33" customHeight="1" x14ac:dyDescent="0.25">
      <c r="A10" s="28" t="s">
        <v>40</v>
      </c>
      <c r="B10" s="142"/>
      <c r="C10" s="143" t="s">
        <v>37</v>
      </c>
      <c r="D10" s="144" t="s">
        <v>4</v>
      </c>
      <c r="E10" s="145">
        <v>1</v>
      </c>
      <c r="F10" s="29">
        <v>20000000</v>
      </c>
      <c r="G10" s="29">
        <v>20000000</v>
      </c>
      <c r="H10" s="145" t="s">
        <v>12</v>
      </c>
      <c r="I10" s="145"/>
      <c r="J10" s="143" t="s">
        <v>37</v>
      </c>
    </row>
    <row r="11" spans="1:10" ht="33" customHeight="1" x14ac:dyDescent="0.25">
      <c r="A11" s="28" t="s">
        <v>41</v>
      </c>
      <c r="B11" s="142"/>
      <c r="C11" s="143" t="s">
        <v>37</v>
      </c>
      <c r="D11" s="144" t="s">
        <v>4</v>
      </c>
      <c r="E11" s="145">
        <v>1</v>
      </c>
      <c r="F11" s="29">
        <v>18000000</v>
      </c>
      <c r="G11" s="29">
        <v>18000000</v>
      </c>
      <c r="H11" s="145" t="s">
        <v>12</v>
      </c>
      <c r="I11" s="145"/>
      <c r="J11" s="143" t="s">
        <v>37</v>
      </c>
    </row>
    <row r="12" spans="1:10" ht="62.25" customHeight="1" x14ac:dyDescent="0.25">
      <c r="A12" s="71" t="s">
        <v>76</v>
      </c>
      <c r="B12" s="146" t="s">
        <v>77</v>
      </c>
      <c r="C12" s="143" t="s">
        <v>74</v>
      </c>
      <c r="D12" s="144" t="s">
        <v>4</v>
      </c>
      <c r="E12" s="144">
        <v>1</v>
      </c>
      <c r="F12" s="29">
        <v>45000000</v>
      </c>
      <c r="G12" s="29">
        <v>45000000</v>
      </c>
      <c r="H12" s="144" t="s">
        <v>75</v>
      </c>
      <c r="I12" s="144"/>
      <c r="J12" s="143" t="s">
        <v>74</v>
      </c>
    </row>
    <row r="13" spans="1:10" ht="47.25" customHeight="1" x14ac:dyDescent="0.25">
      <c r="A13" s="71" t="s">
        <v>104</v>
      </c>
      <c r="B13" s="146" t="s">
        <v>77</v>
      </c>
      <c r="C13" s="147" t="s">
        <v>105</v>
      </c>
      <c r="D13" s="144" t="s">
        <v>4</v>
      </c>
      <c r="E13" s="144">
        <v>1</v>
      </c>
      <c r="F13" s="29">
        <v>30000000</v>
      </c>
      <c r="G13" s="29">
        <v>30000000</v>
      </c>
      <c r="H13" s="144" t="s">
        <v>106</v>
      </c>
      <c r="I13" s="144"/>
      <c r="J13" s="143" t="s">
        <v>105</v>
      </c>
    </row>
    <row r="14" spans="1:10" ht="21.75" customHeight="1" x14ac:dyDescent="0.25">
      <c r="A14" s="148" t="s">
        <v>19</v>
      </c>
      <c r="B14" s="148"/>
      <c r="C14" s="148"/>
      <c r="D14" s="148"/>
      <c r="E14" s="148"/>
      <c r="F14" s="148"/>
      <c r="G14" s="149">
        <f>SUM(G7:G13)</f>
        <v>175000000</v>
      </c>
      <c r="H14" s="148"/>
      <c r="I14" s="148"/>
      <c r="J14" s="148"/>
    </row>
    <row r="15" spans="1:10" ht="30" x14ac:dyDescent="0.25">
      <c r="A15" s="28" t="s">
        <v>73</v>
      </c>
      <c r="B15" s="146" t="s">
        <v>77</v>
      </c>
      <c r="C15" s="143" t="s">
        <v>51</v>
      </c>
      <c r="D15" s="144" t="s">
        <v>79</v>
      </c>
      <c r="E15" s="144">
        <v>6</v>
      </c>
      <c r="F15" s="150">
        <f>G15/E15</f>
        <v>286253</v>
      </c>
      <c r="G15" s="150">
        <v>1717518</v>
      </c>
      <c r="H15" s="144" t="s">
        <v>80</v>
      </c>
      <c r="I15" s="144" t="s">
        <v>108</v>
      </c>
      <c r="J15" s="143" t="s">
        <v>78</v>
      </c>
    </row>
    <row r="16" spans="1:10" ht="54" customHeight="1" x14ac:dyDescent="0.25">
      <c r="A16" s="28" t="s">
        <v>121</v>
      </c>
      <c r="B16" s="146" t="s">
        <v>127</v>
      </c>
      <c r="C16" s="143" t="s">
        <v>123</v>
      </c>
      <c r="D16" s="144" t="s">
        <v>1</v>
      </c>
      <c r="E16" s="144">
        <v>1</v>
      </c>
      <c r="F16" s="150">
        <v>9533667</v>
      </c>
      <c r="G16" s="95">
        <v>9533667</v>
      </c>
      <c r="H16" s="144" t="s">
        <v>124</v>
      </c>
      <c r="I16" s="144"/>
      <c r="J16" s="143" t="s">
        <v>123</v>
      </c>
    </row>
    <row r="17" spans="1:10" ht="27" customHeight="1" x14ac:dyDescent="0.25">
      <c r="A17" s="28" t="s">
        <v>122</v>
      </c>
      <c r="B17" s="146" t="s">
        <v>127</v>
      </c>
      <c r="C17" s="143" t="s">
        <v>51</v>
      </c>
      <c r="D17" s="144" t="s">
        <v>1</v>
      </c>
      <c r="E17" s="144">
        <v>1</v>
      </c>
      <c r="F17" s="150">
        <v>6186000</v>
      </c>
      <c r="G17" s="95">
        <v>6186000</v>
      </c>
      <c r="H17" s="144" t="s">
        <v>125</v>
      </c>
      <c r="I17" s="144"/>
      <c r="J17" s="143" t="s">
        <v>129</v>
      </c>
    </row>
    <row r="18" spans="1:10" ht="45" x14ac:dyDescent="0.25">
      <c r="A18" s="147" t="s">
        <v>126</v>
      </c>
      <c r="B18" s="146" t="s">
        <v>127</v>
      </c>
      <c r="C18" s="143" t="s">
        <v>51</v>
      </c>
      <c r="D18" s="144" t="s">
        <v>1</v>
      </c>
      <c r="E18" s="144">
        <v>1</v>
      </c>
      <c r="F18" s="150">
        <v>820815</v>
      </c>
      <c r="G18" s="150">
        <v>820815</v>
      </c>
      <c r="H18" s="144" t="s">
        <v>128</v>
      </c>
      <c r="I18" s="144"/>
      <c r="J18" s="143" t="s">
        <v>130</v>
      </c>
    </row>
    <row r="19" spans="1:10" x14ac:dyDescent="0.25">
      <c r="A19" s="151" t="s">
        <v>19</v>
      </c>
      <c r="B19" s="151"/>
      <c r="C19" s="151"/>
      <c r="D19" s="151"/>
      <c r="E19" s="152"/>
      <c r="F19" s="152"/>
      <c r="G19" s="153">
        <f>G15+G16+G17+G18</f>
        <v>18258000</v>
      </c>
      <c r="H19" s="151"/>
      <c r="I19" s="151"/>
      <c r="J19" s="151"/>
    </row>
    <row r="20" spans="1:10" ht="30" x14ac:dyDescent="0.25">
      <c r="A20" s="2" t="s">
        <v>139</v>
      </c>
      <c r="B20" s="142" t="s">
        <v>140</v>
      </c>
      <c r="C20" s="143" t="s">
        <v>51</v>
      </c>
      <c r="D20" s="144" t="s">
        <v>79</v>
      </c>
      <c r="E20" s="154">
        <v>10</v>
      </c>
      <c r="F20" s="106">
        <v>42000</v>
      </c>
      <c r="G20" s="106">
        <v>420000</v>
      </c>
      <c r="H20" s="142"/>
      <c r="I20" s="142"/>
      <c r="J20" s="143" t="s">
        <v>51</v>
      </c>
    </row>
    <row r="21" spans="1:10" ht="15.75" thickBot="1" x14ac:dyDescent="0.3">
      <c r="A21" s="155"/>
      <c r="B21" s="155"/>
      <c r="C21" s="155"/>
      <c r="D21" s="155"/>
      <c r="E21" s="155"/>
      <c r="F21" s="108"/>
      <c r="G21" s="109">
        <v>420000</v>
      </c>
      <c r="H21" s="155"/>
      <c r="I21" s="155"/>
      <c r="J21" s="15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C25" sqref="C25"/>
    </sheetView>
  </sheetViews>
  <sheetFormatPr defaultRowHeight="15" x14ac:dyDescent="0.25"/>
  <cols>
    <col min="1" max="1" width="22.42578125" style="140" customWidth="1"/>
    <col min="2" max="2" width="19.85546875" style="140" customWidth="1"/>
    <col min="3" max="3" width="23.7109375" style="140" customWidth="1"/>
    <col min="4" max="4" width="12.42578125" style="140" customWidth="1"/>
    <col min="5" max="5" width="13.7109375" style="140" customWidth="1"/>
    <col min="6" max="6" width="13.28515625" style="140" customWidth="1"/>
    <col min="7" max="7" width="14.28515625" style="140" customWidth="1"/>
    <col min="8" max="8" width="12.85546875" style="140" customWidth="1"/>
    <col min="9" max="9" width="24" style="140" customWidth="1"/>
    <col min="10" max="10" width="12.5703125" style="140" customWidth="1"/>
    <col min="11" max="11" width="25.42578125" style="140" customWidth="1"/>
    <col min="12" max="12" width="9.140625" style="140"/>
    <col min="13" max="13" width="6.5703125" style="140" customWidth="1"/>
    <col min="14" max="14" width="16.42578125" style="140" customWidth="1"/>
    <col min="15" max="15" width="13.140625" style="140" customWidth="1"/>
    <col min="16" max="16" width="11.140625" style="140" customWidth="1"/>
    <col min="17" max="16384" width="9.140625" style="140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41" t="s">
        <v>65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4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48.75" customHeight="1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10</v>
      </c>
    </row>
    <row r="6" spans="1:17" ht="38.25" x14ac:dyDescent="0.25">
      <c r="A6" s="31" t="s">
        <v>42</v>
      </c>
      <c r="B6" s="146"/>
      <c r="C6" s="156" t="s">
        <v>37</v>
      </c>
      <c r="D6" s="144" t="s">
        <v>4</v>
      </c>
      <c r="E6" s="144">
        <v>1</v>
      </c>
      <c r="F6" s="107">
        <v>29664668</v>
      </c>
      <c r="G6" s="107">
        <v>29664668</v>
      </c>
      <c r="H6" s="156" t="s">
        <v>12</v>
      </c>
      <c r="I6" s="156" t="s">
        <v>37</v>
      </c>
    </row>
    <row r="7" spans="1:17" ht="38.25" x14ac:dyDescent="0.25">
      <c r="A7" s="31" t="s">
        <v>43</v>
      </c>
      <c r="B7" s="146"/>
      <c r="C7" s="156" t="s">
        <v>37</v>
      </c>
      <c r="D7" s="144" t="s">
        <v>4</v>
      </c>
      <c r="E7" s="144">
        <v>1</v>
      </c>
      <c r="F7" s="107">
        <v>33400000</v>
      </c>
      <c r="G7" s="107">
        <v>33400000</v>
      </c>
      <c r="H7" s="156" t="s">
        <v>12</v>
      </c>
      <c r="I7" s="156" t="s">
        <v>37</v>
      </c>
    </row>
    <row r="8" spans="1:17" x14ac:dyDescent="0.25">
      <c r="A8" s="148" t="s">
        <v>19</v>
      </c>
      <c r="B8" s="148"/>
      <c r="C8" s="148"/>
      <c r="D8" s="148"/>
      <c r="E8" s="148"/>
      <c r="F8" s="148"/>
      <c r="G8" s="149">
        <f>SUM(G6:G7)</f>
        <v>63064668</v>
      </c>
      <c r="H8" s="148"/>
      <c r="I8" s="1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J6" sqref="J6"/>
    </sheetView>
  </sheetViews>
  <sheetFormatPr defaultRowHeight="15" x14ac:dyDescent="0.25"/>
  <cols>
    <col min="1" max="1" width="23.140625" customWidth="1"/>
    <col min="2" max="2" width="18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6" t="s">
        <v>103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5.5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9</v>
      </c>
      <c r="J5" s="7" t="s">
        <v>10</v>
      </c>
      <c r="K5" s="1"/>
      <c r="L5" s="1"/>
      <c r="M5" s="1"/>
      <c r="N5" s="1"/>
      <c r="O5" s="1"/>
      <c r="P5" s="1"/>
      <c r="Q5" s="1"/>
      <c r="R5" s="1"/>
      <c r="S5" s="1"/>
    </row>
    <row r="6" spans="1:19" ht="54" customHeight="1" x14ac:dyDescent="0.25">
      <c r="A6" s="6" t="s">
        <v>44</v>
      </c>
      <c r="B6" s="57"/>
      <c r="C6" s="5" t="s">
        <v>37</v>
      </c>
      <c r="D6" s="46" t="s">
        <v>4</v>
      </c>
      <c r="E6" s="46">
        <v>1</v>
      </c>
      <c r="F6" s="33">
        <v>108000000</v>
      </c>
      <c r="G6" s="33">
        <v>108000000</v>
      </c>
      <c r="H6" s="46" t="s">
        <v>12</v>
      </c>
      <c r="I6" s="74"/>
      <c r="J6" s="5" t="s">
        <v>37</v>
      </c>
    </row>
    <row r="7" spans="1:19" ht="54" customHeight="1" x14ac:dyDescent="0.25">
      <c r="A7" s="6" t="s">
        <v>34</v>
      </c>
      <c r="B7" s="57"/>
      <c r="C7" s="5" t="s">
        <v>37</v>
      </c>
      <c r="D7" s="46" t="s">
        <v>4</v>
      </c>
      <c r="E7" s="46">
        <v>2</v>
      </c>
      <c r="F7" s="34">
        <v>16000000</v>
      </c>
      <c r="G7" s="34">
        <v>16000000</v>
      </c>
      <c r="H7" s="46" t="s">
        <v>12</v>
      </c>
      <c r="I7" s="74"/>
      <c r="J7" s="5" t="s">
        <v>37</v>
      </c>
    </row>
    <row r="8" spans="1:19" ht="54" customHeight="1" x14ac:dyDescent="0.25">
      <c r="A8" s="6" t="s">
        <v>45</v>
      </c>
      <c r="B8" s="57"/>
      <c r="C8" s="5" t="s">
        <v>37</v>
      </c>
      <c r="D8" s="46" t="s">
        <v>4</v>
      </c>
      <c r="E8" s="46">
        <v>3</v>
      </c>
      <c r="F8" s="34">
        <v>16000000</v>
      </c>
      <c r="G8" s="34">
        <v>16000000</v>
      </c>
      <c r="H8" s="46" t="s">
        <v>12</v>
      </c>
      <c r="I8" s="74"/>
      <c r="J8" s="5" t="s">
        <v>37</v>
      </c>
    </row>
    <row r="9" spans="1:19" ht="54" customHeight="1" x14ac:dyDescent="0.25">
      <c r="A9" s="6" t="s">
        <v>46</v>
      </c>
      <c r="B9" s="57"/>
      <c r="C9" s="5" t="s">
        <v>37</v>
      </c>
      <c r="D9" s="46" t="s">
        <v>4</v>
      </c>
      <c r="E9" s="46">
        <v>4</v>
      </c>
      <c r="F9" s="34">
        <v>12000000</v>
      </c>
      <c r="G9" s="34">
        <v>12000000</v>
      </c>
      <c r="H9" s="46" t="s">
        <v>12</v>
      </c>
      <c r="I9" s="74"/>
      <c r="J9" s="5" t="s">
        <v>37</v>
      </c>
    </row>
    <row r="10" spans="1:19" ht="54" customHeight="1" x14ac:dyDescent="0.25">
      <c r="A10" s="6" t="s">
        <v>47</v>
      </c>
      <c r="B10" s="57"/>
      <c r="C10" s="5" t="s">
        <v>37</v>
      </c>
      <c r="D10" s="46" t="s">
        <v>4</v>
      </c>
      <c r="E10" s="46">
        <v>5</v>
      </c>
      <c r="F10" s="34">
        <v>14000000</v>
      </c>
      <c r="G10" s="34">
        <v>14000000</v>
      </c>
      <c r="H10" s="46" t="s">
        <v>12</v>
      </c>
      <c r="I10" s="74"/>
      <c r="J10" s="5" t="s">
        <v>37</v>
      </c>
    </row>
    <row r="11" spans="1:19" x14ac:dyDescent="0.25">
      <c r="A11" s="59" t="s">
        <v>19</v>
      </c>
      <c r="B11" s="59"/>
      <c r="C11" s="59"/>
      <c r="D11" s="59"/>
      <c r="E11" s="59"/>
      <c r="F11" s="59"/>
      <c r="G11" s="62">
        <f>SUM(G6:G10)</f>
        <v>166000000</v>
      </c>
      <c r="H11" s="59"/>
      <c r="I11" s="59"/>
      <c r="J11" s="63"/>
    </row>
    <row r="12" spans="1:19" x14ac:dyDescent="0.25">
      <c r="A12" s="122" t="s">
        <v>102</v>
      </c>
      <c r="B12" s="119" t="s">
        <v>100</v>
      </c>
      <c r="C12" s="119" t="s">
        <v>99</v>
      </c>
      <c r="D12" s="32" t="s">
        <v>83</v>
      </c>
      <c r="E12" s="32">
        <v>23</v>
      </c>
      <c r="F12" s="43">
        <v>1030</v>
      </c>
      <c r="G12" s="43">
        <f t="shared" ref="G12:G22" si="0">E12*F12</f>
        <v>23690</v>
      </c>
      <c r="H12" s="119" t="s">
        <v>101</v>
      </c>
      <c r="I12" s="75"/>
      <c r="J12" s="32" t="s">
        <v>82</v>
      </c>
    </row>
    <row r="13" spans="1:19" x14ac:dyDescent="0.25">
      <c r="A13" s="123"/>
      <c r="B13" s="120"/>
      <c r="C13" s="120"/>
      <c r="D13" s="32" t="s">
        <v>83</v>
      </c>
      <c r="E13" s="32">
        <v>45</v>
      </c>
      <c r="F13" s="43">
        <v>1830</v>
      </c>
      <c r="G13" s="43">
        <f t="shared" si="0"/>
        <v>82350</v>
      </c>
      <c r="H13" s="120"/>
      <c r="I13" s="76"/>
      <c r="J13" s="32" t="s">
        <v>84</v>
      </c>
    </row>
    <row r="14" spans="1:19" x14ac:dyDescent="0.25">
      <c r="A14" s="123"/>
      <c r="B14" s="120"/>
      <c r="C14" s="120"/>
      <c r="D14" s="32" t="s">
        <v>86</v>
      </c>
      <c r="E14" s="32">
        <v>13</v>
      </c>
      <c r="F14" s="43">
        <v>9800</v>
      </c>
      <c r="G14" s="43">
        <f t="shared" si="0"/>
        <v>127400</v>
      </c>
      <c r="H14" s="120"/>
      <c r="I14" s="76"/>
      <c r="J14" s="32" t="s">
        <v>85</v>
      </c>
    </row>
    <row r="15" spans="1:19" x14ac:dyDescent="0.25">
      <c r="A15" s="123"/>
      <c r="B15" s="120"/>
      <c r="C15" s="120"/>
      <c r="D15" s="32" t="s">
        <v>1</v>
      </c>
      <c r="E15" s="32">
        <v>300</v>
      </c>
      <c r="F15" s="43">
        <v>50</v>
      </c>
      <c r="G15" s="43">
        <f t="shared" si="0"/>
        <v>15000</v>
      </c>
      <c r="H15" s="120"/>
      <c r="I15" s="76"/>
      <c r="J15" s="32" t="s">
        <v>87</v>
      </c>
    </row>
    <row r="16" spans="1:19" x14ac:dyDescent="0.25">
      <c r="A16" s="123"/>
      <c r="B16" s="120"/>
      <c r="C16" s="120"/>
      <c r="D16" s="32" t="s">
        <v>1</v>
      </c>
      <c r="E16" s="32">
        <v>300</v>
      </c>
      <c r="F16" s="43">
        <v>50</v>
      </c>
      <c r="G16" s="43">
        <f t="shared" si="0"/>
        <v>15000</v>
      </c>
      <c r="H16" s="120"/>
      <c r="I16" s="76"/>
      <c r="J16" s="32" t="s">
        <v>88</v>
      </c>
    </row>
    <row r="17" spans="1:10" x14ac:dyDescent="0.25">
      <c r="A17" s="123"/>
      <c r="B17" s="120"/>
      <c r="C17" s="120"/>
      <c r="D17" s="32" t="s">
        <v>83</v>
      </c>
      <c r="E17" s="32">
        <v>40</v>
      </c>
      <c r="F17" s="43">
        <v>400</v>
      </c>
      <c r="G17" s="43">
        <f t="shared" si="0"/>
        <v>16000</v>
      </c>
      <c r="H17" s="120"/>
      <c r="I17" s="76"/>
      <c r="J17" s="32" t="s">
        <v>89</v>
      </c>
    </row>
    <row r="18" spans="1:10" ht="30" x14ac:dyDescent="0.25">
      <c r="A18" s="123"/>
      <c r="B18" s="120"/>
      <c r="C18" s="120"/>
      <c r="D18" s="32" t="s">
        <v>1</v>
      </c>
      <c r="E18" s="32">
        <v>300</v>
      </c>
      <c r="F18" s="43">
        <v>50</v>
      </c>
      <c r="G18" s="43">
        <f t="shared" si="0"/>
        <v>15000</v>
      </c>
      <c r="H18" s="120"/>
      <c r="I18" s="76"/>
      <c r="J18" s="70" t="s">
        <v>90</v>
      </c>
    </row>
    <row r="19" spans="1:10" ht="45" x14ac:dyDescent="0.25">
      <c r="A19" s="123"/>
      <c r="B19" s="120"/>
      <c r="C19" s="120"/>
      <c r="D19" s="32" t="s">
        <v>92</v>
      </c>
      <c r="E19" s="32">
        <v>7</v>
      </c>
      <c r="F19" s="43">
        <v>4500</v>
      </c>
      <c r="G19" s="43">
        <f t="shared" si="0"/>
        <v>31500</v>
      </c>
      <c r="H19" s="120"/>
      <c r="I19" s="76" t="s">
        <v>108</v>
      </c>
      <c r="J19" s="64" t="s">
        <v>91</v>
      </c>
    </row>
    <row r="20" spans="1:10" x14ac:dyDescent="0.25">
      <c r="A20" s="123"/>
      <c r="B20" s="120"/>
      <c r="C20" s="120"/>
      <c r="D20" s="32" t="s">
        <v>83</v>
      </c>
      <c r="E20" s="32">
        <v>50</v>
      </c>
      <c r="F20" s="43">
        <v>1230</v>
      </c>
      <c r="G20" s="43">
        <f t="shared" si="0"/>
        <v>61500</v>
      </c>
      <c r="H20" s="120"/>
      <c r="I20" s="76"/>
      <c r="J20" s="32" t="s">
        <v>93</v>
      </c>
    </row>
    <row r="21" spans="1:10" x14ac:dyDescent="0.25">
      <c r="A21" s="123"/>
      <c r="B21" s="120"/>
      <c r="C21" s="120"/>
      <c r="D21" s="32" t="s">
        <v>83</v>
      </c>
      <c r="E21" s="32">
        <v>20</v>
      </c>
      <c r="F21" s="43">
        <v>9800</v>
      </c>
      <c r="G21" s="43">
        <f t="shared" si="0"/>
        <v>196000</v>
      </c>
      <c r="H21" s="120"/>
      <c r="I21" s="76"/>
      <c r="J21" s="32" t="s">
        <v>94</v>
      </c>
    </row>
    <row r="22" spans="1:10" x14ac:dyDescent="0.25">
      <c r="A22" s="123"/>
      <c r="B22" s="120"/>
      <c r="C22" s="120"/>
      <c r="D22" s="32" t="s">
        <v>83</v>
      </c>
      <c r="E22" s="32">
        <v>30</v>
      </c>
      <c r="F22" s="43">
        <v>3595</v>
      </c>
      <c r="G22" s="43">
        <f t="shared" si="0"/>
        <v>107850</v>
      </c>
      <c r="H22" s="120"/>
      <c r="I22" s="76"/>
      <c r="J22" s="32" t="s">
        <v>95</v>
      </c>
    </row>
    <row r="23" spans="1:10" x14ac:dyDescent="0.25">
      <c r="A23" s="123"/>
      <c r="B23" s="120"/>
      <c r="C23" s="120"/>
      <c r="D23" s="32" t="s">
        <v>1</v>
      </c>
      <c r="E23" s="32">
        <v>15</v>
      </c>
      <c r="F23" s="43">
        <v>517.33000000000004</v>
      </c>
      <c r="G23" s="43">
        <v>7760</v>
      </c>
      <c r="H23" s="120"/>
      <c r="I23" s="76"/>
      <c r="J23" s="32" t="s">
        <v>96</v>
      </c>
    </row>
    <row r="24" spans="1:10" x14ac:dyDescent="0.25">
      <c r="A24" s="123"/>
      <c r="B24" s="120"/>
      <c r="C24" s="120"/>
      <c r="D24" s="32" t="s">
        <v>92</v>
      </c>
      <c r="E24" s="32">
        <v>5</v>
      </c>
      <c r="F24" s="43">
        <v>1800</v>
      </c>
      <c r="G24" s="43">
        <f>E24*F24</f>
        <v>9000</v>
      </c>
      <c r="H24" s="120"/>
      <c r="I24" s="76"/>
      <c r="J24" s="32" t="s">
        <v>97</v>
      </c>
    </row>
    <row r="25" spans="1:10" ht="28.5" customHeight="1" x14ac:dyDescent="0.25">
      <c r="A25" s="124"/>
      <c r="B25" s="121"/>
      <c r="C25" s="121"/>
      <c r="D25" s="32" t="s">
        <v>83</v>
      </c>
      <c r="E25" s="32">
        <v>10</v>
      </c>
      <c r="F25" s="43">
        <v>1000</v>
      </c>
      <c r="G25" s="43">
        <f>E25*F25</f>
        <v>10000</v>
      </c>
      <c r="H25" s="121"/>
      <c r="I25" s="77"/>
      <c r="J25" s="64" t="s">
        <v>98</v>
      </c>
    </row>
    <row r="26" spans="1:10" ht="28.5" customHeight="1" x14ac:dyDescent="0.25">
      <c r="A26" s="87" t="s">
        <v>113</v>
      </c>
      <c r="B26" s="86" t="s">
        <v>109</v>
      </c>
      <c r="C26" s="85" t="s">
        <v>110</v>
      </c>
      <c r="D26" s="32" t="s">
        <v>1</v>
      </c>
      <c r="E26" s="32">
        <v>14</v>
      </c>
      <c r="F26" s="43">
        <f>G26/E26</f>
        <v>18139.646428571428</v>
      </c>
      <c r="G26" s="43">
        <v>253955.05</v>
      </c>
      <c r="H26" s="86" t="s">
        <v>112</v>
      </c>
      <c r="I26" s="86" t="s">
        <v>108</v>
      </c>
      <c r="J26" s="64" t="s">
        <v>111</v>
      </c>
    </row>
    <row r="27" spans="1:10" x14ac:dyDescent="0.25">
      <c r="A27" s="59" t="s">
        <v>19</v>
      </c>
      <c r="B27" s="25"/>
      <c r="C27" s="25"/>
      <c r="D27" s="25"/>
      <c r="E27" s="25"/>
      <c r="F27" s="30"/>
      <c r="G27" s="30">
        <f>SUM(G12:G26)</f>
        <v>972005.05</v>
      </c>
      <c r="H27" s="25"/>
      <c r="I27" s="25"/>
      <c r="J27" s="25"/>
    </row>
    <row r="28" spans="1:10" x14ac:dyDescent="0.25">
      <c r="A28" s="21"/>
      <c r="B28" s="21"/>
      <c r="C28" s="21"/>
      <c r="D28" s="21"/>
      <c r="E28" s="21"/>
      <c r="F28" s="41"/>
      <c r="G28" s="41"/>
      <c r="H28" s="21"/>
      <c r="I28" s="21"/>
      <c r="J28" s="21"/>
    </row>
  </sheetData>
  <mergeCells count="4">
    <mergeCell ref="C12:C25"/>
    <mergeCell ref="B12:B25"/>
    <mergeCell ref="H12:H25"/>
    <mergeCell ref="A12:A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opLeftCell="A7" workbookViewId="0">
      <selection activeCell="D22" sqref="D22"/>
    </sheetView>
  </sheetViews>
  <sheetFormatPr defaultRowHeight="15" x14ac:dyDescent="0.25"/>
  <cols>
    <col min="1" max="1" width="24.7109375" customWidth="1"/>
    <col min="2" max="2" width="22" customWidth="1"/>
    <col min="3" max="3" width="20.85546875" customWidth="1"/>
    <col min="4" max="4" width="11" customWidth="1"/>
    <col min="5" max="5" width="13" customWidth="1"/>
    <col min="6" max="6" width="11.5703125" customWidth="1"/>
    <col min="7" max="7" width="17.140625" customWidth="1"/>
    <col min="8" max="9" width="14.5703125" customWidth="1"/>
    <col min="10" max="10" width="19.85546875" customWidth="1"/>
    <col min="11" max="11" width="9.85546875" bestFit="1" customWidth="1"/>
    <col min="12" max="12" width="20.5703125" customWidth="1"/>
    <col min="15" max="15" width="18.42578125" customWidth="1"/>
    <col min="16" max="16" width="13.5703125" customWidth="1"/>
    <col min="17" max="17" width="17.5703125" customWidth="1"/>
    <col min="18" max="18" width="11.5703125" customWidth="1"/>
  </cols>
  <sheetData>
    <row r="2" spans="1:10" x14ac:dyDescent="0.25">
      <c r="A2" s="1"/>
      <c r="B2" s="17" t="s">
        <v>66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7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40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107</v>
      </c>
      <c r="J6" s="7" t="s">
        <v>10</v>
      </c>
    </row>
    <row r="7" spans="1:10" ht="33" customHeight="1" x14ac:dyDescent="0.25">
      <c r="A7" s="129" t="s">
        <v>11</v>
      </c>
      <c r="B7" s="131" t="s">
        <v>16</v>
      </c>
      <c r="C7" s="112" t="s">
        <v>17</v>
      </c>
      <c r="D7" s="132" t="s">
        <v>1</v>
      </c>
      <c r="E7" s="132">
        <v>2</v>
      </c>
      <c r="F7" s="125">
        <f>G7/E7</f>
        <v>309990</v>
      </c>
      <c r="G7" s="127">
        <v>619980</v>
      </c>
      <c r="H7" s="117" t="s">
        <v>49</v>
      </c>
      <c r="I7" s="72" t="s">
        <v>108</v>
      </c>
      <c r="J7" s="53" t="s">
        <v>13</v>
      </c>
    </row>
    <row r="8" spans="1:10" ht="45" hidden="1" customHeight="1" x14ac:dyDescent="0.25">
      <c r="A8" s="130"/>
      <c r="B8" s="113"/>
      <c r="C8" s="113"/>
      <c r="D8" s="133"/>
      <c r="E8" s="133"/>
      <c r="F8" s="126"/>
      <c r="G8" s="128"/>
      <c r="H8" s="117"/>
      <c r="I8" s="72"/>
      <c r="J8" s="53" t="s">
        <v>14</v>
      </c>
    </row>
    <row r="9" spans="1:10" ht="26.25" thickBot="1" x14ac:dyDescent="0.3">
      <c r="A9" s="6" t="s">
        <v>15</v>
      </c>
      <c r="B9" s="18" t="s">
        <v>16</v>
      </c>
      <c r="C9" s="5" t="s">
        <v>17</v>
      </c>
      <c r="D9" s="46" t="s">
        <v>1</v>
      </c>
      <c r="E9" s="46">
        <v>1</v>
      </c>
      <c r="F9" s="4">
        <v>761815</v>
      </c>
      <c r="G9" s="67">
        <v>761815</v>
      </c>
      <c r="H9" s="5" t="s">
        <v>81</v>
      </c>
      <c r="I9" s="5" t="s">
        <v>108</v>
      </c>
      <c r="J9" s="5" t="s">
        <v>18</v>
      </c>
    </row>
    <row r="10" spans="1:10" x14ac:dyDescent="0.25">
      <c r="A10" s="19" t="s">
        <v>19</v>
      </c>
      <c r="B10" s="19"/>
      <c r="C10" s="61"/>
      <c r="D10" s="20"/>
      <c r="E10" s="20"/>
      <c r="F10" s="20"/>
      <c r="G10" s="69">
        <f>SUM(G7:G9)</f>
        <v>1381795</v>
      </c>
      <c r="H10" s="35"/>
      <c r="I10" s="73"/>
      <c r="J10" s="54"/>
    </row>
    <row r="11" spans="1:10" ht="25.5" x14ac:dyDescent="0.25">
      <c r="A11" s="44" t="s">
        <v>20</v>
      </c>
      <c r="B11" s="22" t="s">
        <v>21</v>
      </c>
      <c r="C11" s="55" t="s">
        <v>22</v>
      </c>
      <c r="D11" s="22" t="s">
        <v>4</v>
      </c>
      <c r="E11" s="22">
        <v>1</v>
      </c>
      <c r="F11" s="23">
        <v>1300000</v>
      </c>
      <c r="G11" s="37">
        <v>1300000</v>
      </c>
      <c r="H11" s="22" t="s">
        <v>48</v>
      </c>
      <c r="I11" s="22"/>
      <c r="J11" s="55" t="s">
        <v>22</v>
      </c>
    </row>
    <row r="12" spans="1:10" ht="29.25" customHeight="1" x14ac:dyDescent="0.25">
      <c r="A12" s="56" t="s">
        <v>31</v>
      </c>
      <c r="B12" s="57"/>
      <c r="C12" s="5" t="s">
        <v>37</v>
      </c>
      <c r="D12" s="46" t="s">
        <v>4</v>
      </c>
      <c r="E12" s="46">
        <v>1</v>
      </c>
      <c r="F12" s="58">
        <v>13000000</v>
      </c>
      <c r="G12" s="58">
        <v>13000000</v>
      </c>
      <c r="H12" s="22" t="s">
        <v>48</v>
      </c>
      <c r="I12" s="22"/>
      <c r="J12" s="5" t="s">
        <v>37</v>
      </c>
    </row>
    <row r="13" spans="1:10" ht="38.25" x14ac:dyDescent="0.25">
      <c r="A13" s="56" t="s">
        <v>32</v>
      </c>
      <c r="B13" s="57"/>
      <c r="C13" s="5" t="s">
        <v>37</v>
      </c>
      <c r="D13" s="46" t="s">
        <v>4</v>
      </c>
      <c r="E13" s="46">
        <v>1</v>
      </c>
      <c r="F13" s="58">
        <v>11000000</v>
      </c>
      <c r="G13" s="58">
        <v>11000000</v>
      </c>
      <c r="H13" s="22" t="s">
        <v>48</v>
      </c>
      <c r="I13" s="22"/>
      <c r="J13" s="5" t="s">
        <v>37</v>
      </c>
    </row>
    <row r="14" spans="1:10" ht="51" x14ac:dyDescent="0.25">
      <c r="A14" s="56" t="s">
        <v>23</v>
      </c>
      <c r="B14" s="57"/>
      <c r="C14" s="5" t="s">
        <v>37</v>
      </c>
      <c r="D14" s="46" t="s">
        <v>4</v>
      </c>
      <c r="E14" s="46">
        <v>1</v>
      </c>
      <c r="F14" s="58">
        <v>12000000</v>
      </c>
      <c r="G14" s="58">
        <v>12000000</v>
      </c>
      <c r="H14" s="22" t="s">
        <v>48</v>
      </c>
      <c r="I14" s="22"/>
      <c r="J14" s="5" t="s">
        <v>37</v>
      </c>
    </row>
    <row r="15" spans="1:10" ht="51" x14ac:dyDescent="0.25">
      <c r="A15" s="56" t="s">
        <v>33</v>
      </c>
      <c r="B15" s="57"/>
      <c r="C15" s="5" t="s">
        <v>37</v>
      </c>
      <c r="D15" s="46" t="s">
        <v>4</v>
      </c>
      <c r="E15" s="46">
        <v>1</v>
      </c>
      <c r="F15" s="58">
        <v>12000000</v>
      </c>
      <c r="G15" s="58">
        <v>12000000</v>
      </c>
      <c r="H15" s="22" t="s">
        <v>48</v>
      </c>
      <c r="I15" s="22"/>
      <c r="J15" s="5" t="s">
        <v>37</v>
      </c>
    </row>
    <row r="16" spans="1:10" ht="38.25" x14ac:dyDescent="0.25">
      <c r="A16" s="56" t="s">
        <v>24</v>
      </c>
      <c r="B16" s="57"/>
      <c r="C16" s="5" t="s">
        <v>37</v>
      </c>
      <c r="D16" s="46" t="s">
        <v>4</v>
      </c>
      <c r="E16" s="46">
        <v>1</v>
      </c>
      <c r="F16" s="58">
        <v>10000000</v>
      </c>
      <c r="G16" s="58">
        <v>10000000</v>
      </c>
      <c r="H16" s="22" t="s">
        <v>48</v>
      </c>
      <c r="I16" s="22"/>
      <c r="J16" s="5" t="s">
        <v>37</v>
      </c>
    </row>
    <row r="17" spans="1:10" ht="38.25" x14ac:dyDescent="0.25">
      <c r="A17" s="56" t="s">
        <v>25</v>
      </c>
      <c r="B17" s="57"/>
      <c r="C17" s="5" t="s">
        <v>37</v>
      </c>
      <c r="D17" s="46" t="s">
        <v>4</v>
      </c>
      <c r="E17" s="46">
        <v>1</v>
      </c>
      <c r="F17" s="58">
        <v>12000000</v>
      </c>
      <c r="G17" s="58">
        <v>12000000</v>
      </c>
      <c r="H17" s="22" t="s">
        <v>48</v>
      </c>
      <c r="I17" s="22"/>
      <c r="J17" s="5" t="s">
        <v>37</v>
      </c>
    </row>
    <row r="18" spans="1:10" ht="51" x14ac:dyDescent="0.25">
      <c r="A18" s="56" t="s">
        <v>26</v>
      </c>
      <c r="B18" s="57"/>
      <c r="C18" s="5" t="s">
        <v>37</v>
      </c>
      <c r="D18" s="46" t="s">
        <v>4</v>
      </c>
      <c r="E18" s="46">
        <v>1</v>
      </c>
      <c r="F18" s="58">
        <v>12000000</v>
      </c>
      <c r="G18" s="58">
        <v>12000000</v>
      </c>
      <c r="H18" s="22" t="s">
        <v>48</v>
      </c>
      <c r="I18" s="22"/>
      <c r="J18" s="5" t="s">
        <v>37</v>
      </c>
    </row>
    <row r="19" spans="1:10" ht="38.25" x14ac:dyDescent="0.25">
      <c r="A19" s="56" t="s">
        <v>27</v>
      </c>
      <c r="B19" s="57"/>
      <c r="C19" s="5" t="s">
        <v>37</v>
      </c>
      <c r="D19" s="46" t="s">
        <v>4</v>
      </c>
      <c r="E19" s="46">
        <v>1</v>
      </c>
      <c r="F19" s="58">
        <v>20000000</v>
      </c>
      <c r="G19" s="58">
        <v>20000000</v>
      </c>
      <c r="H19" s="22" t="s">
        <v>48</v>
      </c>
      <c r="I19" s="22"/>
      <c r="J19" s="5" t="s">
        <v>37</v>
      </c>
    </row>
    <row r="20" spans="1:10" ht="38.25" x14ac:dyDescent="0.25">
      <c r="A20" s="56" t="s">
        <v>28</v>
      </c>
      <c r="B20" s="57"/>
      <c r="C20" s="5" t="s">
        <v>37</v>
      </c>
      <c r="D20" s="46" t="s">
        <v>4</v>
      </c>
      <c r="E20" s="46">
        <v>1</v>
      </c>
      <c r="F20" s="58">
        <v>10000000</v>
      </c>
      <c r="G20" s="58">
        <v>10000000</v>
      </c>
      <c r="H20" s="22" t="s">
        <v>48</v>
      </c>
      <c r="I20" s="22"/>
      <c r="J20" s="5" t="s">
        <v>37</v>
      </c>
    </row>
    <row r="21" spans="1:10" ht="51" x14ac:dyDescent="0.25">
      <c r="A21" s="56" t="s">
        <v>29</v>
      </c>
      <c r="B21" s="57"/>
      <c r="C21" s="5" t="s">
        <v>37</v>
      </c>
      <c r="D21" s="46" t="s">
        <v>4</v>
      </c>
      <c r="E21" s="46">
        <v>1</v>
      </c>
      <c r="F21" s="58">
        <v>75000000</v>
      </c>
      <c r="G21" s="58">
        <v>75000000</v>
      </c>
      <c r="H21" s="22" t="s">
        <v>48</v>
      </c>
      <c r="I21" s="22"/>
      <c r="J21" s="5" t="s">
        <v>37</v>
      </c>
    </row>
    <row r="22" spans="1:10" ht="38.25" x14ac:dyDescent="0.25">
      <c r="A22" s="56" t="s">
        <v>30</v>
      </c>
      <c r="B22" s="57"/>
      <c r="C22" s="5" t="s">
        <v>37</v>
      </c>
      <c r="D22" s="46" t="s">
        <v>4</v>
      </c>
      <c r="E22" s="46">
        <v>1</v>
      </c>
      <c r="F22" s="58">
        <v>50000000</v>
      </c>
      <c r="G22" s="58">
        <v>50000000</v>
      </c>
      <c r="H22" s="22" t="s">
        <v>48</v>
      </c>
      <c r="I22" s="22"/>
      <c r="J22" s="5" t="s">
        <v>37</v>
      </c>
    </row>
    <row r="23" spans="1:10" x14ac:dyDescent="0.25">
      <c r="A23" s="59" t="s">
        <v>19</v>
      </c>
      <c r="B23" s="59"/>
      <c r="C23" s="59"/>
      <c r="D23" s="59"/>
      <c r="E23" s="59"/>
      <c r="F23" s="59"/>
      <c r="G23" s="60">
        <f>SUM(G11:G22)</f>
        <v>238300000</v>
      </c>
      <c r="H23" s="59"/>
      <c r="I23" s="59"/>
      <c r="J23" s="59"/>
    </row>
  </sheetData>
  <mergeCells count="8">
    <mergeCell ref="F7:F8"/>
    <mergeCell ref="G7:G8"/>
    <mergeCell ref="H7:H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workbookViewId="0">
      <selection activeCell="J12" sqref="J12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1" max="11" width="14.5703125" customWidth="1"/>
  </cols>
  <sheetData>
    <row r="2" spans="1:9" x14ac:dyDescent="0.25">
      <c r="B2" s="17" t="s">
        <v>67</v>
      </c>
      <c r="C2" s="16"/>
      <c r="D2" s="16"/>
      <c r="E2" s="16"/>
      <c r="F2" s="16"/>
    </row>
    <row r="3" spans="1:9" x14ac:dyDescent="0.25">
      <c r="B3" s="16"/>
      <c r="C3" s="16"/>
      <c r="D3" s="16"/>
      <c r="E3" s="16"/>
      <c r="F3" s="16"/>
    </row>
    <row r="6" spans="1:9" ht="49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ht="45.75" thickBot="1" x14ac:dyDescent="0.3">
      <c r="A7" s="90" t="s">
        <v>114</v>
      </c>
      <c r="B7" s="93" t="s">
        <v>115</v>
      </c>
      <c r="C7" s="88" t="s">
        <v>116</v>
      </c>
      <c r="D7" s="94" t="s">
        <v>117</v>
      </c>
      <c r="E7" s="94">
        <v>435</v>
      </c>
      <c r="F7" s="91">
        <f>G7/E7</f>
        <v>202</v>
      </c>
      <c r="G7" s="92">
        <v>87870</v>
      </c>
      <c r="H7" s="88" t="s">
        <v>12</v>
      </c>
      <c r="I7" s="89" t="s">
        <v>118</v>
      </c>
    </row>
    <row r="8" spans="1:9" ht="15.75" thickBot="1" x14ac:dyDescent="0.3">
      <c r="A8" s="10"/>
      <c r="B8" s="10"/>
      <c r="C8" s="10"/>
      <c r="D8" s="11"/>
      <c r="E8" s="11"/>
      <c r="F8" s="11"/>
      <c r="G8" s="12">
        <f>SUM(G7:G7)</f>
        <v>87870</v>
      </c>
      <c r="H8" s="13"/>
      <c r="I8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E7" sqref="E7:E14"/>
    </sheetView>
  </sheetViews>
  <sheetFormatPr defaultRowHeight="15" x14ac:dyDescent="0.25"/>
  <cols>
    <col min="1" max="1" width="24" customWidth="1"/>
    <col min="2" max="2" width="18.2851562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1" max="11" width="14.5703125" customWidth="1"/>
  </cols>
  <sheetData>
    <row r="2" spans="1:9" x14ac:dyDescent="0.25">
      <c r="B2" s="17" t="s">
        <v>67</v>
      </c>
      <c r="C2" s="16"/>
      <c r="D2" s="16"/>
      <c r="E2" s="16"/>
      <c r="F2" s="16"/>
    </row>
    <row r="3" spans="1:9" x14ac:dyDescent="0.25">
      <c r="B3" s="16"/>
      <c r="C3" s="16"/>
      <c r="D3" s="16"/>
      <c r="E3" s="16"/>
      <c r="F3" s="16"/>
    </row>
    <row r="6" spans="1:9" ht="49.5" customHeight="1" x14ac:dyDescent="0.25">
      <c r="A6" s="101" t="s">
        <v>5</v>
      </c>
      <c r="B6" s="101" t="s">
        <v>6</v>
      </c>
      <c r="C6" s="101" t="s">
        <v>7</v>
      </c>
      <c r="D6" s="101" t="s">
        <v>2</v>
      </c>
      <c r="E6" s="101" t="s">
        <v>0</v>
      </c>
      <c r="F6" s="101" t="s">
        <v>3</v>
      </c>
      <c r="G6" s="102" t="s">
        <v>8</v>
      </c>
      <c r="H6" s="101" t="s">
        <v>9</v>
      </c>
      <c r="I6" s="101" t="s">
        <v>10</v>
      </c>
    </row>
    <row r="7" spans="1:9" ht="24.75" customHeight="1" x14ac:dyDescent="0.25">
      <c r="A7" s="134" t="s">
        <v>131</v>
      </c>
      <c r="B7" s="136" t="s">
        <v>132</v>
      </c>
      <c r="C7" s="139" t="s">
        <v>110</v>
      </c>
      <c r="D7" s="5" t="s">
        <v>133</v>
      </c>
      <c r="E7" s="5">
        <v>70</v>
      </c>
      <c r="F7" s="5">
        <v>1000</v>
      </c>
      <c r="G7" s="106">
        <v>70000</v>
      </c>
      <c r="H7" s="105"/>
      <c r="I7" s="5" t="s">
        <v>138</v>
      </c>
    </row>
    <row r="8" spans="1:9" ht="26.25" customHeight="1" x14ac:dyDescent="0.25">
      <c r="A8" s="135"/>
      <c r="B8" s="137"/>
      <c r="C8" s="135"/>
      <c r="D8" s="5" t="s">
        <v>134</v>
      </c>
      <c r="E8" s="5">
        <v>6100</v>
      </c>
      <c r="F8" s="5">
        <v>120</v>
      </c>
      <c r="G8" s="106">
        <v>732000</v>
      </c>
      <c r="H8" s="105"/>
      <c r="I8" s="5" t="s">
        <v>138</v>
      </c>
    </row>
    <row r="9" spans="1:9" ht="25.5" customHeight="1" x14ac:dyDescent="0.25">
      <c r="A9" s="135"/>
      <c r="B9" s="137"/>
      <c r="C9" s="135"/>
      <c r="D9" s="5" t="s">
        <v>135</v>
      </c>
      <c r="E9" s="5">
        <v>15</v>
      </c>
      <c r="F9" s="5">
        <v>8000</v>
      </c>
      <c r="G9" s="106">
        <v>120000</v>
      </c>
      <c r="H9" s="105"/>
      <c r="I9" s="5" t="s">
        <v>138</v>
      </c>
    </row>
    <row r="10" spans="1:9" ht="24" customHeight="1" x14ac:dyDescent="0.25">
      <c r="A10" s="135"/>
      <c r="B10" s="137"/>
      <c r="C10" s="135"/>
      <c r="D10" s="5" t="s">
        <v>136</v>
      </c>
      <c r="E10" s="5">
        <v>3000</v>
      </c>
      <c r="F10" s="5">
        <v>135</v>
      </c>
      <c r="G10" s="106">
        <v>405000</v>
      </c>
      <c r="H10" s="105"/>
      <c r="I10" s="5" t="s">
        <v>138</v>
      </c>
    </row>
    <row r="11" spans="1:9" ht="26.25" customHeight="1" x14ac:dyDescent="0.25">
      <c r="A11" s="135"/>
      <c r="B11" s="137"/>
      <c r="C11" s="135"/>
      <c r="D11" s="5" t="s">
        <v>134</v>
      </c>
      <c r="E11" s="5">
        <v>2000</v>
      </c>
      <c r="F11" s="5">
        <v>195</v>
      </c>
      <c r="G11" s="106">
        <v>390000</v>
      </c>
      <c r="H11" s="105"/>
      <c r="I11" s="5" t="s">
        <v>138</v>
      </c>
    </row>
    <row r="12" spans="1:9" ht="26.25" customHeight="1" x14ac:dyDescent="0.25">
      <c r="A12" s="135"/>
      <c r="B12" s="137"/>
      <c r="C12" s="135"/>
      <c r="D12" s="5" t="s">
        <v>137</v>
      </c>
      <c r="E12" s="5">
        <v>50</v>
      </c>
      <c r="F12" s="5">
        <v>195</v>
      </c>
      <c r="G12" s="5">
        <v>9750</v>
      </c>
      <c r="H12" s="105"/>
      <c r="I12" s="5" t="s">
        <v>138</v>
      </c>
    </row>
    <row r="13" spans="1:9" ht="34.5" customHeight="1" x14ac:dyDescent="0.25">
      <c r="A13" s="115"/>
      <c r="B13" s="138"/>
      <c r="C13" s="115"/>
      <c r="D13" s="5" t="s">
        <v>134</v>
      </c>
      <c r="E13" s="5">
        <v>500</v>
      </c>
      <c r="F13" s="5">
        <v>250</v>
      </c>
      <c r="G13" s="106">
        <v>125000</v>
      </c>
      <c r="H13" s="105"/>
      <c r="I13" s="5" t="s">
        <v>138</v>
      </c>
    </row>
    <row r="14" spans="1:9" ht="15.75" thickBot="1" x14ac:dyDescent="0.3">
      <c r="A14" s="100"/>
      <c r="B14" s="100"/>
      <c r="C14" s="103"/>
      <c r="D14" s="104"/>
      <c r="E14" s="96">
        <f>SUM(E7:E13)</f>
        <v>11735</v>
      </c>
      <c r="F14" s="96">
        <f>SUM(F7:F13)</f>
        <v>9895</v>
      </c>
      <c r="G14" s="97">
        <f>SUM(G7:G13)</f>
        <v>1851750</v>
      </c>
      <c r="H14" s="98"/>
      <c r="I14" s="99"/>
    </row>
  </sheetData>
  <mergeCells count="3">
    <mergeCell ref="A7:A13"/>
    <mergeCell ref="B7:B13"/>
    <mergeCell ref="C7:C1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ПЦФ 1 7106 Бейшова</vt:lpstr>
      <vt:lpstr>ПЦФ3 5692 Бейшова</vt:lpstr>
      <vt:lpstr>ПЦФ4 Наметов</vt:lpstr>
      <vt:lpstr>ПЦФ7 Шәмшідін</vt:lpstr>
      <vt:lpstr>Лист21</vt:lpstr>
      <vt:lpstr>ПЦФ8 3585 Насиев</vt:lpstr>
      <vt:lpstr>ПЦФ8Онаев</vt:lpstr>
      <vt:lpstr>Таубаев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2026-01-12T03:46:00Z</dcterms:modified>
</cp:coreProperties>
</file>