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60" windowWidth="28800" windowHeight="12150" firstSheet="11" activeTab="11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АР19579335" sheetId="16" r:id="rId12"/>
    <sheet name="Лист1" sheetId="30" state="hidden" r:id="rId13"/>
    <sheet name="АР23486846" sheetId="14" r:id="rId14"/>
    <sheet name="АР19175509" sheetId="13" r:id="rId15"/>
    <sheet name="АР19680057" sheetId="12" r:id="rId16"/>
    <sheet name="АР23490202" sheetId="2" r:id="rId17"/>
    <sheet name="АР19577616" sheetId="3" r:id="rId18"/>
    <sheet name="АР19679003" sheetId="4" r:id="rId19"/>
    <sheet name="АР23489500" sheetId="5" r:id="rId20"/>
    <sheet name="АР23488282" sheetId="6" r:id="rId21"/>
    <sheet name="АР23487588" sheetId="7" r:id="rId22"/>
    <sheet name="AP23490604" sheetId="8" r:id="rId23"/>
    <sheet name="АР23487474" sheetId="9" r:id="rId24"/>
    <sheet name="АР22782840" sheetId="10" r:id="rId25"/>
    <sheet name="АР 19679003" sheetId="32" r:id="rId26"/>
    <sheet name="Лист21" sheetId="28" state="hidden" r:id="rId27"/>
  </sheets>
  <calcPr calcId="144525" refMode="R1C1"/>
</workbook>
</file>

<file path=xl/calcChain.xml><?xml version="1.0" encoding="utf-8"?>
<calcChain xmlns="http://schemas.openxmlformats.org/spreadsheetml/2006/main">
  <c r="G15" i="16" l="1"/>
  <c r="G13" i="25"/>
  <c r="G11" i="22"/>
  <c r="G13" i="22"/>
  <c r="G13" i="16"/>
  <c r="G14" i="10"/>
  <c r="G12" i="7"/>
  <c r="G11" i="7"/>
  <c r="G7" i="25"/>
  <c r="G10" i="25"/>
  <c r="G8" i="25"/>
  <c r="G12" i="16"/>
  <c r="G7" i="32"/>
  <c r="G10" i="22"/>
  <c r="G9" i="32"/>
  <c r="G12" i="22" l="1"/>
  <c r="G9" i="18" l="1"/>
  <c r="G19" i="24"/>
  <c r="G13" i="10" l="1"/>
  <c r="G15" i="20" l="1"/>
  <c r="G10" i="10" l="1"/>
  <c r="G11" i="18"/>
  <c r="G9" i="3" l="1"/>
  <c r="G10" i="3"/>
  <c r="G17" i="2" l="1"/>
  <c r="G12" i="3" l="1"/>
  <c r="G14" i="3" s="1"/>
  <c r="G8" i="24"/>
  <c r="F10" i="6"/>
  <c r="F9" i="6"/>
  <c r="F8" i="6"/>
  <c r="F7" i="6"/>
  <c r="G7" i="14" l="1"/>
  <c r="G9" i="19"/>
  <c r="G9" i="21"/>
  <c r="G9" i="9"/>
  <c r="G11" i="8"/>
  <c r="G10" i="7"/>
  <c r="F6" i="6"/>
  <c r="G12" i="6"/>
  <c r="G11" i="5"/>
  <c r="G10" i="4"/>
  <c r="G10" i="12"/>
  <c r="G9" i="13" l="1"/>
  <c r="G11" i="16"/>
  <c r="G10" i="17"/>
  <c r="G11" i="20"/>
  <c r="F6" i="23" l="1"/>
  <c r="G9" i="23"/>
  <c r="F7" i="27"/>
  <c r="G9" i="27"/>
  <c r="G12" i="31"/>
</calcChain>
</file>

<file path=xl/sharedStrings.xml><?xml version="1.0" encoding="utf-8"?>
<sst xmlns="http://schemas.openxmlformats.org/spreadsheetml/2006/main" count="700" uniqueCount="229">
  <si>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</si>
  <si>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</si>
  <si>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</si>
  <si>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</si>
  <si>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</si>
  <si>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</si>
  <si>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</si>
  <si>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</si>
  <si>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</si>
  <si>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</si>
  <si>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Рестриктаза B GII</t>
  </si>
  <si>
    <t>Рестриктаза Tag1</t>
  </si>
  <si>
    <t>Рекомбинантная форма,выделенная из E,coli</t>
  </si>
  <si>
    <t xml:space="preserve">Смесь растворная амонийных солей </t>
  </si>
  <si>
    <t>Публикация статьи</t>
  </si>
  <si>
    <t xml:space="preserve"> </t>
  </si>
  <si>
    <t>Протокола не будет договор 2024 г.</t>
  </si>
  <si>
    <t>Олигонуклеотиды,синтезированные по технологгии 100имоль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</si>
  <si>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</si>
  <si>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</si>
  <si>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</si>
  <si>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</si>
  <si>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</si>
  <si>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</si>
  <si>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</si>
  <si>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</si>
  <si>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</si>
  <si>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</si>
  <si>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</si>
  <si>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</si>
  <si>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</si>
  <si>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</si>
  <si>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</si>
  <si>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</si>
  <si>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статьи или обзора в рецензируемом научном издании, индексируемом в Science Citation Index Expanded базы Web of Science и (или) имеющем процентиль по CiteScore в базе Scopus не менее 35 (тридцати пяти)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</si>
  <si>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</si>
  <si>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</si>
  <si>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</si>
  <si>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</si>
  <si>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</si>
  <si>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</si>
  <si>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</si>
  <si>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За прием заявок и проведение экспертизы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</si>
  <si>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</si>
  <si>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</si>
  <si>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</si>
  <si>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</si>
  <si>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</si>
  <si>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</si>
  <si>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</si>
  <si>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</si>
  <si>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</si>
  <si>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</si>
  <si>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 xml:space="preserve">  26.03.2025 по 26.04.2025 г.</t>
  </si>
  <si>
    <t>ASPIRANS (АСПИРАНС) ТОО                  №569393 от 14.02.2025</t>
  </si>
  <si>
    <t>сентябрь 2025 г.</t>
  </si>
  <si>
    <t>Поставка оборудования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</si>
  <si>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</si>
  <si>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</si>
  <si>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</si>
  <si>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</si>
  <si>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</si>
  <si>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</si>
  <si>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</si>
  <si>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</si>
  <si>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</si>
  <si>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</si>
  <si>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</si>
  <si>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</si>
  <si>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</si>
  <si>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</si>
  <si>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</si>
  <si>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</si>
  <si>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до 31.12.2025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</si>
  <si>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</si>
  <si>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</si>
  <si>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</si>
  <si>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</si>
  <si>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</si>
  <si>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</si>
  <si>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</si>
  <si>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</si>
  <si>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</si>
  <si>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</si>
  <si>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</si>
  <si>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</si>
  <si>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 для очистки продуктов секвенирующей реакций 5 мл</t>
  </si>
  <si>
    <t>Dneasy ультрачистый микробный</t>
  </si>
  <si>
    <t>Буфер для использования на ABI 3500 с полимерами</t>
  </si>
  <si>
    <t>Набор лабораторных  реагентов для постановки полимеразно-цепной реакции</t>
  </si>
  <si>
    <t>Набор AntiClean для очистки продуктов при создании NGS библиотек 50 мл</t>
  </si>
  <si>
    <t>Набор BrilliantDye  100 реакций</t>
  </si>
  <si>
    <t>Полимер РОР-7 для генетических анализаторов на 384 реак.</t>
  </si>
  <si>
    <t>NimaPrime 3500/SegStudio</t>
  </si>
  <si>
    <t>Magnum EX Universal Magnet Plate (Универсальная магнитная пластина Magnum EX)</t>
  </si>
  <si>
    <t>NimaPOP 3500 series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</si>
  <si>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</si>
  <si>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</si>
  <si>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</si>
  <si>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>стр.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</si>
  <si>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</si>
  <si>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</si>
  <si>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</si>
  <si>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</si>
  <si>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</si>
  <si>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</si>
  <si>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</si>
  <si>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ТОО"Казахский НИИ земледелия и растениеводства"                  №130/6 от 15.11.202  г.                          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</si>
  <si>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</si>
  <si>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</si>
  <si>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</si>
  <si>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>30.09.2025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</si>
  <si>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</si>
  <si>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</si>
  <si>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</si>
  <si>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</si>
  <si>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Емкость для раствора 25 мл.100 шт/упак</t>
  </si>
  <si>
    <t>упак.</t>
  </si>
  <si>
    <t>21.07.2025 г.</t>
  </si>
  <si>
    <t>Планшет 96-луночный полипропиленовый</t>
  </si>
  <si>
    <t xml:space="preserve">Перчатки нитриловые 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</si>
  <si>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</si>
  <si>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</si>
  <si>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</si>
  <si>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</si>
  <si>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18.07.2025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</si>
  <si>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</si>
  <si>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</si>
  <si>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</si>
  <si>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</si>
  <si>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</si>
  <si>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</si>
  <si>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>Олигонуклеотиды,синтезированные по технологии LNA,100 нмоль</t>
  </si>
  <si>
    <t xml:space="preserve"> ZALMA Ltd  ТОО                        №55-101 от 22.04.2025г</t>
  </si>
  <si>
    <t>20.06.2025 г.</t>
  </si>
  <si>
    <t xml:space="preserve">Набор для анализа 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</si>
  <si>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</si>
  <si>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</si>
  <si>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</si>
  <si>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</si>
  <si>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</si>
  <si>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</si>
  <si>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</si>
  <si>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</si>
  <si>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</si>
  <si>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</si>
  <si>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</si>
  <si>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</si>
  <si>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</si>
  <si>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</si>
  <si>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 xml:space="preserve">                               Реестр приобретенных товаров, работ и услуг в рамках выполнения  AP23486643 за 2025 год</t>
  </si>
  <si>
    <t>№ 3 от 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</si>
  <si>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</si>
  <si>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</si>
  <si>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</si>
  <si>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</si>
  <si>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</si>
  <si>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</si>
  <si>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</si>
  <si>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</si>
  <si>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Реестр приобретенных товаров, работ и услуг в рамках выполнения  АР19679451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</si>
  <si>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</si>
  <si>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</si>
  <si>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</si>
  <si>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</si>
  <si>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</si>
  <si>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</si>
  <si>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</si>
  <si>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</si>
  <si>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</si>
  <si>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</si>
  <si>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</si>
  <si>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</si>
  <si>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</si>
  <si>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</si>
  <si>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</si>
  <si>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</si>
  <si>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</si>
  <si>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</si>
  <si>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</si>
  <si>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</si>
  <si>
    <t>Статус выполнения</t>
  </si>
  <si>
    <t>выполнен</t>
  </si>
  <si>
    <t>ACADEMIC CONSULTANCY FZE LLC</t>
  </si>
  <si>
    <t>663 612,00</t>
  </si>
  <si>
    <t>MDPI AG</t>
  </si>
  <si>
    <t>20.03.2025 г.</t>
  </si>
  <si>
    <t>2025 г</t>
  </si>
  <si>
    <t>№5 от 14.04.2025 г.</t>
  </si>
  <si>
    <t xml:space="preserve">   </t>
  </si>
  <si>
    <t>Патент на изобретение</t>
  </si>
  <si>
    <t>Статус выполения</t>
  </si>
  <si>
    <t>Tanir Research Laboratory ТОО                                               №003 от 23.04.2025 г.</t>
  </si>
  <si>
    <t>OPTONIC ТОО                                          дог.№KN-04/25 от 23.04.2025 г.</t>
  </si>
  <si>
    <t>Статус  выполнения</t>
  </si>
  <si>
    <t>Noventiq Services ТОО                            №NQASO-403 от 15.05.2025 г.</t>
  </si>
  <si>
    <t>№8 от 12.05.2025 г.</t>
  </si>
  <si>
    <t>Услуги сторонних организаций</t>
  </si>
  <si>
    <t>20.08.2025 г.</t>
  </si>
  <si>
    <t>Оказание услуг по сопровождению научной группы: обучение работе с IBM SPS</t>
  </si>
  <si>
    <t>2025г</t>
  </si>
  <si>
    <t>№9 от 22.05.2025г.</t>
  </si>
  <si>
    <t xml:space="preserve">   Реестр приобретенных товаров, работ и услуг в рамках выполнения  AP19679003 за 2025 год</t>
  </si>
  <si>
    <t>№9 от 22.05.2025г</t>
  </si>
  <si>
    <t xml:space="preserve">ТОО «SAT engineering solutions »                                                 Договор  №8 от 23.05.2025г. </t>
  </si>
  <si>
    <t>Договор  №8 от 23.05.2025г.   на приобретение оборудование Магистралные (филтр) АБФ-ББ-ПР ( УГП-КОКОС  с картриджем)</t>
  </si>
  <si>
    <t xml:space="preserve">ТОО «Sanzhar export trade» </t>
  </si>
  <si>
    <t>2025г.</t>
  </si>
  <si>
    <t>ТОО «PLEM PLUS», договор №61 от 23.05.2025г.</t>
  </si>
  <si>
    <t>Поставка материалов</t>
  </si>
  <si>
    <t>Услуга</t>
  </si>
  <si>
    <t>20 000 руб *6,32=126400тг</t>
  </si>
  <si>
    <t>Договор  № 01/26/05/2025 от 26.05.2025г   на приобретение Лабораторный холодильник POZIS XЛ-340 метал. Двери</t>
  </si>
  <si>
    <t>ТОО «ProMarket Group» Договор № 01/26/05/2025 от 26.05.2025г</t>
  </si>
  <si>
    <t>ТОО «Sanzhar export trade»                             Договор  №Д-20052/1 от 23.05.2025 г</t>
  </si>
  <si>
    <t>Итого</t>
  </si>
  <si>
    <t>Всероссийский ветеринарный научно-исследовательский институт птицеводства                     Договор  №20 от 27.05.2025г.</t>
  </si>
  <si>
    <t xml:space="preserve"> приобретение материалов  Сканер для сельскохозчяйственных животных RBC+S03</t>
  </si>
  <si>
    <t xml:space="preserve">   приобретение материалов чипы</t>
  </si>
  <si>
    <t>повышения квалификации</t>
  </si>
  <si>
    <t>ИП "ENAMAX"                      Договор №17 от 26.05.2025г.</t>
  </si>
  <si>
    <t>приобретение оборудование PCR Cabinet PCR 1000</t>
  </si>
  <si>
    <t>ИП «ENAMAX»                                       Договор №16 от 26.05.2025г.</t>
  </si>
  <si>
    <t xml:space="preserve"> приобретение оборудование биобезопасный бокс Biosafety Cabinet BSC-1100IIA2-X (220V) (класс IIA2-X)</t>
  </si>
  <si>
    <t>приобретение оборудование (брудер для 90 цыплят)</t>
  </si>
  <si>
    <t>приобретение оборудование (брудер для 70 цыплят)</t>
  </si>
  <si>
    <t>ИП Стамоусов М.А.. Договор № 23 от 23.05.2025г.</t>
  </si>
  <si>
    <t>мешок</t>
  </si>
  <si>
    <t>Поставка расходных материалов, комбикормов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</si>
</sst>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</cellStyleXfs>
  <cellXfs count="27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4" fontId="1" fillId="0" borderId="9" xfId="0" applyNumberFormat="1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" fillId="3" borderId="6" xfId="0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 applyAlignment="1">
      <alignment wrapText="1"/>
    </xf>
    <xf numFmtId="4" fontId="1" fillId="3" borderId="6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3" borderId="7" xfId="0" applyFont="1" applyFill="1" applyBorder="1"/>
    <xf numFmtId="0" fontId="0" fillId="0" borderId="0" xfId="0" applyFont="1"/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0" borderId="0" xfId="0" applyFont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left" vertical="center" wrapText="1"/>
    </xf>
    <xf numFmtId="4" fontId="6" fillId="2" borderId="1" xfId="12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/>
    <xf numFmtId="4" fontId="1" fillId="3" borderId="13" xfId="0" applyNumberFormat="1" applyFont="1" applyFill="1" applyBorder="1" applyAlignment="1">
      <alignment horizontal="center"/>
    </xf>
    <xf numFmtId="4" fontId="2" fillId="3" borderId="13" xfId="0" applyNumberFormat="1" applyFont="1" applyFill="1" applyBorder="1"/>
    <xf numFmtId="0" fontId="1" fillId="3" borderId="1" xfId="0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2" fillId="3" borderId="18" xfId="0" applyNumberFormat="1" applyFon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2" fillId="3" borderId="19" xfId="0" applyNumberFormat="1" applyFont="1" applyFill="1" applyBorder="1"/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" fillId="3" borderId="20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wrapText="1"/>
    </xf>
    <xf numFmtId="0" fontId="2" fillId="3" borderId="14" xfId="0" applyFont="1" applyFill="1" applyBorder="1"/>
    <xf numFmtId="0" fontId="0" fillId="0" borderId="1" xfId="0" applyBorder="1"/>
    <xf numFmtId="0" fontId="0" fillId="3" borderId="1" xfId="0" applyFill="1" applyBorder="1"/>
    <xf numFmtId="4" fontId="0" fillId="0" borderId="1" xfId="0" applyNumberFormat="1" applyBorder="1"/>
    <xf numFmtId="4" fontId="0" fillId="3" borderId="1" xfId="0" applyNumberForma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15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" fontId="1" fillId="4" borderId="9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 shrinkToFit="1"/>
    </xf>
    <xf numFmtId="4" fontId="1" fillId="0" borderId="0" xfId="0" applyNumberFormat="1" applyFont="1"/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21" xfId="0" applyFont="1" applyFill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2" fillId="3" borderId="3" xfId="0" applyFont="1" applyFill="1" applyBorder="1"/>
    <xf numFmtId="4" fontId="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4" fontId="2" fillId="3" borderId="12" xfId="0" applyNumberFormat="1" applyFont="1" applyFill="1" applyBorder="1"/>
    <xf numFmtId="0" fontId="2" fillId="3" borderId="22" xfId="0" applyFont="1" applyFill="1" applyBorder="1"/>
    <xf numFmtId="3" fontId="1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4" fontId="2" fillId="3" borderId="19" xfId="0" applyNumberFormat="1" applyFont="1" applyFill="1" applyBorder="1" applyAlignment="1">
      <alignment horizontal="center"/>
    </xf>
    <xf numFmtId="4" fontId="2" fillId="3" borderId="1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" fontId="13" fillId="3" borderId="1" xfId="15" applyNumberFormat="1" applyFont="1" applyFill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4" fillId="3" borderId="1" xfId="15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3" borderId="18" xfId="0" applyNumberFormat="1" applyFont="1" applyFill="1" applyBorder="1" applyAlignment="1">
      <alignment horizontal="center"/>
    </xf>
    <xf numFmtId="4" fontId="2" fillId="3" borderId="20" xfId="0" applyNumberFormat="1" applyFont="1" applyFill="1" applyBorder="1"/>
    <xf numFmtId="0" fontId="1" fillId="0" borderId="1" xfId="0" applyFont="1" applyBorder="1" applyAlignment="1">
      <alignment horizontal="left" wrapText="1"/>
    </xf>
  </cellXfs>
  <cellStyles count="16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Обычный_АР19679451" xfId="15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2"/>
  <sheetViews>
    <sheetView workbookViewId="0">
      <selection activeCell="B27" sqref="B27"/>
    </sheetView>
  </sheetViews>
  <sheetFormatPr defaultRowHeight="15" x14ac:dyDescent="0.25"/>
  <cols>
    <col min="1" max="1" width="12.28515625" customWidth="1"/>
    <col min="2" max="2" width="14.140625" customWidth="1"/>
    <col min="3" max="3" width="26.7109375" customWidth="1"/>
    <col min="6" max="6" width="10" bestFit="1" customWidth="1"/>
    <col min="7" max="7" width="10.140625" bestFit="1" customWidth="1"/>
    <col min="8" max="9" width="16.140625" customWidth="1"/>
    <col min="10" max="10" width="23.140625" customWidth="1"/>
  </cols>
  <sheetData>
    <row r="1" spans="1:10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3" t="s">
        <v>147</v>
      </c>
      <c r="B2" s="173"/>
      <c r="C2" s="173"/>
      <c r="D2" s="173"/>
      <c r="E2" s="173"/>
      <c r="F2" s="173"/>
      <c r="G2" s="173"/>
      <c r="H2" s="1"/>
      <c r="I2" s="1"/>
      <c r="J2" s="1"/>
    </row>
    <row r="3" spans="1:10" x14ac:dyDescent="0.25">
      <c r="A3" s="5"/>
      <c r="B3" s="5"/>
      <c r="C3" s="5"/>
      <c r="D3" s="1"/>
      <c r="E3" s="1"/>
      <c r="F3" s="1"/>
      <c r="G3" s="1"/>
      <c r="H3" s="1"/>
      <c r="I3" s="1"/>
      <c r="J3" s="1"/>
    </row>
    <row r="4" spans="1:10" x14ac:dyDescent="0.25">
      <c r="A4" s="27"/>
      <c r="B4" s="27"/>
      <c r="C4" s="28"/>
      <c r="D4" s="26"/>
      <c r="E4" s="1"/>
      <c r="F4" s="1"/>
      <c r="G4" s="1"/>
      <c r="H4" s="1"/>
      <c r="I4" s="1"/>
      <c r="J4" s="1"/>
    </row>
    <row r="5" spans="1:10" ht="38.25" customHeight="1" x14ac:dyDescent="0.25">
      <c r="A5" s="40" t="s">
        <v>48</v>
      </c>
      <c r="B5" s="40" t="s">
        <v>47</v>
      </c>
      <c r="C5" s="38" t="s">
        <v>44</v>
      </c>
      <c r="D5" s="38" t="s">
        <v>7</v>
      </c>
      <c r="E5" s="38" t="s">
        <v>0</v>
      </c>
      <c r="F5" s="38" t="s">
        <v>22</v>
      </c>
      <c r="G5" s="39" t="s">
        <v>51</v>
      </c>
      <c r="H5" s="38" t="s">
        <v>45</v>
      </c>
      <c r="I5" s="49" t="s">
        <v>181</v>
      </c>
      <c r="J5" s="38" t="s">
        <v>46</v>
      </c>
    </row>
    <row r="6" spans="1:10" ht="51" customHeight="1" x14ac:dyDescent="0.25">
      <c r="A6" s="174" t="s">
        <v>49</v>
      </c>
      <c r="B6" s="174" t="s">
        <v>148</v>
      </c>
      <c r="C6" s="30" t="s">
        <v>29</v>
      </c>
      <c r="D6" s="177" t="s">
        <v>26</v>
      </c>
      <c r="E6" s="177">
        <v>1</v>
      </c>
      <c r="F6" s="170" t="s">
        <v>189</v>
      </c>
      <c r="G6" s="170">
        <v>7981196</v>
      </c>
      <c r="H6" s="167" t="s">
        <v>65</v>
      </c>
      <c r="I6" s="123"/>
      <c r="J6" s="30" t="s">
        <v>29</v>
      </c>
    </row>
    <row r="7" spans="1:10" ht="51" customHeight="1" x14ac:dyDescent="0.25">
      <c r="A7" s="175"/>
      <c r="B7" s="175"/>
      <c r="C7" s="30" t="s">
        <v>30</v>
      </c>
      <c r="D7" s="178"/>
      <c r="E7" s="178"/>
      <c r="F7" s="171"/>
      <c r="G7" s="171"/>
      <c r="H7" s="168"/>
      <c r="I7" s="124"/>
      <c r="J7" s="30" t="s">
        <v>30</v>
      </c>
    </row>
    <row r="8" spans="1:10" ht="51" customHeight="1" x14ac:dyDescent="0.25">
      <c r="A8" s="175"/>
      <c r="B8" s="175"/>
      <c r="C8" s="30" t="s">
        <v>31</v>
      </c>
      <c r="D8" s="178"/>
      <c r="E8" s="178"/>
      <c r="F8" s="171"/>
      <c r="G8" s="171"/>
      <c r="H8" s="168"/>
      <c r="I8" s="124"/>
      <c r="J8" s="30" t="s">
        <v>31</v>
      </c>
    </row>
    <row r="9" spans="1:10" ht="51" customHeight="1" x14ac:dyDescent="0.25">
      <c r="A9" s="176"/>
      <c r="B9" s="176"/>
      <c r="C9" s="30" t="s">
        <v>32</v>
      </c>
      <c r="D9" s="179"/>
      <c r="E9" s="179"/>
      <c r="F9" s="172"/>
      <c r="G9" s="172"/>
      <c r="H9" s="169"/>
      <c r="I9" s="125"/>
      <c r="J9" s="30" t="s">
        <v>32</v>
      </c>
    </row>
    <row r="10" spans="1:10" ht="63" customHeight="1" x14ac:dyDescent="0.25">
      <c r="A10" s="24" t="s">
        <v>50</v>
      </c>
      <c r="B10" s="24" t="s">
        <v>149</v>
      </c>
      <c r="C10" s="30" t="s">
        <v>33</v>
      </c>
      <c r="D10" s="14" t="s">
        <v>26</v>
      </c>
      <c r="E10" s="14">
        <v>1</v>
      </c>
      <c r="F10" s="15">
        <v>20592</v>
      </c>
      <c r="G10" s="15">
        <v>20592</v>
      </c>
      <c r="H10" s="15" t="s">
        <v>66</v>
      </c>
      <c r="I10" s="126" t="s">
        <v>182</v>
      </c>
      <c r="J10" s="30" t="s">
        <v>33</v>
      </c>
    </row>
    <row r="11" spans="1:10" ht="16.5" customHeight="1" thickBot="1" x14ac:dyDescent="0.3">
      <c r="A11" s="7"/>
      <c r="B11" s="7"/>
      <c r="C11" s="7"/>
      <c r="D11" s="3"/>
      <c r="E11" s="3"/>
      <c r="F11" s="3"/>
      <c r="G11" s="4"/>
      <c r="H11" s="4"/>
      <c r="I11" s="4"/>
      <c r="J11" s="3"/>
    </row>
    <row r="12" spans="1:10" ht="15.75" thickBot="1" x14ac:dyDescent="0.3">
      <c r="A12" s="22"/>
      <c r="B12" s="22"/>
      <c r="C12" s="22"/>
      <c r="D12" s="20"/>
      <c r="E12" s="20"/>
      <c r="F12" s="20"/>
      <c r="G12" s="23">
        <f>SUM(G6:G11)</f>
        <v>8001788</v>
      </c>
      <c r="H12" s="21"/>
      <c r="I12" s="128"/>
      <c r="J12" s="34"/>
    </row>
  </sheetData>
  <mergeCells count="8">
    <mergeCell ref="H6:H9"/>
    <mergeCell ref="F6:F9"/>
    <mergeCell ref="A2:G2"/>
    <mergeCell ref="B6:B9"/>
    <mergeCell ref="A6:A9"/>
    <mergeCell ref="D6:D9"/>
    <mergeCell ref="E6:E9"/>
    <mergeCell ref="G6:G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7"/>
  <sheetViews>
    <sheetView topLeftCell="A2" workbookViewId="0">
      <selection activeCell="I5" sqref="I5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73" t="s">
        <v>163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"/>
      <c r="P2" s="1"/>
      <c r="Q2" s="1"/>
      <c r="R2" s="1"/>
    </row>
    <row r="3" spans="1:18" x14ac:dyDescent="0.25">
      <c r="A3" s="1"/>
      <c r="B3" s="5"/>
      <c r="C3" s="5"/>
      <c r="D3" s="5"/>
      <c r="E3" s="5"/>
      <c r="F3" s="1"/>
      <c r="G3" s="1"/>
      <c r="H3" s="1"/>
      <c r="I3" s="1"/>
      <c r="J3" s="1"/>
      <c r="K3" s="5"/>
      <c r="L3" s="5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191</v>
      </c>
      <c r="J5" s="49" t="s">
        <v>46</v>
      </c>
      <c r="K5" s="1"/>
      <c r="L5" s="1"/>
      <c r="M5" s="1"/>
      <c r="N5" s="1"/>
    </row>
    <row r="6" spans="1:18" x14ac:dyDescent="0.25">
      <c r="A6" s="181" t="s">
        <v>124</v>
      </c>
      <c r="B6" s="175" t="s">
        <v>146</v>
      </c>
      <c r="C6" s="174" t="s">
        <v>77</v>
      </c>
      <c r="D6" s="178" t="s">
        <v>117</v>
      </c>
      <c r="E6" s="178">
        <v>1</v>
      </c>
      <c r="F6" s="171">
        <v>124410</v>
      </c>
      <c r="G6" s="171">
        <v>124410</v>
      </c>
      <c r="H6" s="168" t="s">
        <v>125</v>
      </c>
      <c r="I6" s="167"/>
      <c r="J6" s="174" t="s">
        <v>126</v>
      </c>
      <c r="K6" s="1"/>
      <c r="L6" s="1"/>
      <c r="M6" s="1"/>
      <c r="N6" s="1"/>
    </row>
    <row r="7" spans="1:18" ht="21.75" customHeight="1" x14ac:dyDescent="0.25">
      <c r="A7" s="182"/>
      <c r="B7" s="176"/>
      <c r="C7" s="176"/>
      <c r="D7" s="179"/>
      <c r="E7" s="179"/>
      <c r="F7" s="172"/>
      <c r="G7" s="172"/>
      <c r="H7" s="169"/>
      <c r="I7" s="169"/>
      <c r="J7" s="176"/>
      <c r="K7" s="1"/>
      <c r="L7" s="1"/>
      <c r="M7" s="1"/>
      <c r="N7" s="1"/>
    </row>
    <row r="8" spans="1:18" ht="39.75" customHeight="1" thickBot="1" x14ac:dyDescent="0.3">
      <c r="A8" s="101" t="s">
        <v>142</v>
      </c>
      <c r="B8" s="99" t="s">
        <v>146</v>
      </c>
      <c r="C8" s="99" t="s">
        <v>77</v>
      </c>
      <c r="D8" s="100" t="s">
        <v>6</v>
      </c>
      <c r="E8" s="100">
        <v>1</v>
      </c>
      <c r="F8" s="98">
        <v>2642112</v>
      </c>
      <c r="G8" s="98">
        <v>2642112</v>
      </c>
      <c r="H8" s="97" t="s">
        <v>143</v>
      </c>
      <c r="I8" s="139"/>
      <c r="J8" s="107" t="s">
        <v>144</v>
      </c>
      <c r="K8" s="1"/>
      <c r="L8" s="1"/>
      <c r="M8" s="1"/>
      <c r="N8" s="1"/>
    </row>
    <row r="9" spans="1:18" ht="21.75" customHeight="1" thickBot="1" x14ac:dyDescent="0.3">
      <c r="A9" s="22" t="s">
        <v>1</v>
      </c>
      <c r="B9" s="22"/>
      <c r="C9" s="22"/>
      <c r="D9" s="20"/>
      <c r="E9" s="20"/>
      <c r="F9" s="20"/>
      <c r="G9" s="25">
        <f>G6+G8</f>
        <v>2766522</v>
      </c>
      <c r="H9" s="21"/>
      <c r="I9" s="128"/>
      <c r="J9" s="34"/>
      <c r="K9" s="1"/>
      <c r="L9" s="1"/>
      <c r="M9" s="1"/>
      <c r="N9" s="1"/>
    </row>
    <row r="10" spans="1:18" ht="62.25" customHeight="1" thickBot="1" x14ac:dyDescent="0.3">
      <c r="A10" s="87" t="s">
        <v>136</v>
      </c>
      <c r="B10" s="57" t="s">
        <v>146</v>
      </c>
      <c r="C10" s="86" t="s">
        <v>137</v>
      </c>
      <c r="D10" s="14" t="s">
        <v>43</v>
      </c>
      <c r="E10" s="14">
        <v>1</v>
      </c>
      <c r="F10" s="15">
        <v>8000000</v>
      </c>
      <c r="G10" s="88">
        <v>8000000</v>
      </c>
      <c r="H10" s="58" t="s">
        <v>138</v>
      </c>
      <c r="I10" s="138"/>
      <c r="J10" s="57" t="s">
        <v>137</v>
      </c>
      <c r="K10" s="1"/>
      <c r="L10" s="1"/>
      <c r="M10" s="1"/>
      <c r="N10" s="1"/>
    </row>
    <row r="11" spans="1:18" ht="15.75" thickBot="1" x14ac:dyDescent="0.3">
      <c r="A11" s="22" t="s">
        <v>1</v>
      </c>
      <c r="B11" s="22"/>
      <c r="C11" s="22"/>
      <c r="D11" s="20"/>
      <c r="E11" s="20"/>
      <c r="F11" s="20"/>
      <c r="G11" s="25">
        <f>G10</f>
        <v>8000000</v>
      </c>
      <c r="H11" s="21"/>
      <c r="I11" s="128"/>
      <c r="J11" s="34"/>
      <c r="K11" s="1"/>
      <c r="L11" s="1"/>
      <c r="M11" s="1"/>
      <c r="N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mergeCells count="11"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B2:N2"/>
    <mergeCell ref="I6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5"/>
  <sheetViews>
    <sheetView workbookViewId="0">
      <selection activeCell="A15" sqref="A15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5"/>
      <c r="P2" s="35"/>
      <c r="Q2" s="35"/>
      <c r="R2" s="35"/>
    </row>
    <row r="3" spans="1:18" x14ac:dyDescent="0.25">
      <c r="A3" s="1"/>
      <c r="B3" s="173" t="s">
        <v>164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x14ac:dyDescent="0.25">
      <c r="A4" s="1"/>
      <c r="B4" s="53"/>
      <c r="C4" s="53"/>
      <c r="D4" s="53"/>
      <c r="E4" s="53"/>
      <c r="F4" s="53"/>
      <c r="G4" s="53"/>
      <c r="H4" s="53"/>
      <c r="I4" s="133"/>
      <c r="J4" s="53"/>
      <c r="K4" s="53"/>
      <c r="L4" s="53"/>
      <c r="M4" s="53"/>
      <c r="N4" s="53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K6" s="1"/>
      <c r="L6" s="1"/>
      <c r="M6" s="1"/>
      <c r="N6" s="1"/>
    </row>
    <row r="7" spans="1:18" x14ac:dyDescent="0.25">
      <c r="A7" s="181" t="s">
        <v>40</v>
      </c>
      <c r="B7" s="175" t="s">
        <v>158</v>
      </c>
      <c r="C7" s="181" t="s">
        <v>36</v>
      </c>
      <c r="D7" s="178" t="s">
        <v>6</v>
      </c>
      <c r="E7" s="178">
        <v>1</v>
      </c>
      <c r="F7" s="171">
        <v>4900000</v>
      </c>
      <c r="G7" s="171">
        <v>4900000</v>
      </c>
      <c r="H7" s="168" t="s">
        <v>63</v>
      </c>
      <c r="I7" s="167"/>
      <c r="J7" s="181" t="s">
        <v>36</v>
      </c>
      <c r="K7" s="1"/>
      <c r="L7" s="1"/>
      <c r="M7" s="1"/>
      <c r="N7" s="1"/>
    </row>
    <row r="8" spans="1:18" ht="51.75" customHeight="1" x14ac:dyDescent="0.25">
      <c r="A8" s="182"/>
      <c r="B8" s="176"/>
      <c r="C8" s="182"/>
      <c r="D8" s="179"/>
      <c r="E8" s="179"/>
      <c r="F8" s="172"/>
      <c r="G8" s="172"/>
      <c r="H8" s="169"/>
      <c r="I8" s="169"/>
      <c r="J8" s="182"/>
      <c r="K8" s="1"/>
      <c r="L8" s="1"/>
      <c r="M8" s="1"/>
      <c r="N8" s="1"/>
    </row>
    <row r="9" spans="1:18" ht="15.75" thickBot="1" x14ac:dyDescent="0.3">
      <c r="A9" s="29"/>
      <c r="B9" s="57"/>
      <c r="C9" s="57"/>
      <c r="D9" s="14"/>
      <c r="E9" s="14"/>
      <c r="F9" s="15"/>
      <c r="G9" s="15"/>
      <c r="H9" s="58"/>
      <c r="I9" s="138"/>
      <c r="J9" s="57"/>
      <c r="K9" s="1"/>
      <c r="L9" s="1"/>
      <c r="M9" s="1"/>
      <c r="N9" s="1"/>
    </row>
    <row r="10" spans="1:18" ht="15.75" thickBot="1" x14ac:dyDescent="0.3">
      <c r="A10" s="22"/>
      <c r="B10" s="22"/>
      <c r="C10" s="22"/>
      <c r="D10" s="20"/>
      <c r="E10" s="20"/>
      <c r="F10" s="20"/>
      <c r="G10" s="25">
        <f>SUM(G7:G9)</f>
        <v>4900000</v>
      </c>
      <c r="H10" s="21"/>
      <c r="I10" s="128"/>
      <c r="J10" s="34"/>
      <c r="K10" s="1"/>
      <c r="L10" s="1"/>
      <c r="M10" s="1"/>
      <c r="N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11">
    <mergeCell ref="F7:F8"/>
    <mergeCell ref="G7:G8"/>
    <mergeCell ref="H7:H8"/>
    <mergeCell ref="J7:J8"/>
    <mergeCell ref="B3:N3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N16"/>
  <sheetViews>
    <sheetView tabSelected="1" workbookViewId="0">
      <selection activeCell="N18" sqref="N18"/>
    </sheetView>
  </sheetViews>
  <sheetFormatPr defaultRowHeight="15" x14ac:dyDescent="0.25"/>
  <cols>
    <col min="1" max="1" width="20.85546875" customWidth="1"/>
    <col min="2" max="2" width="24.85546875" customWidth="1"/>
    <col min="3" max="3" width="22.285156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8" width="14.42578125" customWidth="1"/>
    <col min="9" max="9" width="13.28515625" customWidth="1"/>
    <col min="10" max="10" width="23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73" t="s">
        <v>165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  <c r="K7" s="1"/>
      <c r="L7" s="1"/>
      <c r="M7" s="1"/>
      <c r="N7" s="1"/>
    </row>
    <row r="8" spans="1:14" ht="15" customHeight="1" x14ac:dyDescent="0.25">
      <c r="A8" s="181" t="s">
        <v>64</v>
      </c>
      <c r="B8" s="175" t="s">
        <v>158</v>
      </c>
      <c r="C8" s="181" t="s">
        <v>35</v>
      </c>
      <c r="D8" s="178" t="s">
        <v>26</v>
      </c>
      <c r="E8" s="178">
        <v>1</v>
      </c>
      <c r="F8" s="171">
        <v>1064400</v>
      </c>
      <c r="G8" s="171">
        <v>1064400</v>
      </c>
      <c r="H8" s="168" t="s">
        <v>113</v>
      </c>
      <c r="I8" s="167"/>
      <c r="J8" s="181" t="s">
        <v>35</v>
      </c>
      <c r="K8" s="1"/>
      <c r="L8" s="1"/>
      <c r="M8" s="1"/>
      <c r="N8" s="1"/>
    </row>
    <row r="9" spans="1:14" ht="53.25" customHeight="1" x14ac:dyDescent="0.25">
      <c r="A9" s="182"/>
      <c r="B9" s="176"/>
      <c r="C9" s="182"/>
      <c r="D9" s="179"/>
      <c r="E9" s="179"/>
      <c r="F9" s="172"/>
      <c r="G9" s="172"/>
      <c r="H9" s="169"/>
      <c r="I9" s="169"/>
      <c r="J9" s="182"/>
      <c r="K9" s="1"/>
      <c r="L9" s="1"/>
      <c r="M9" s="1"/>
      <c r="N9" s="1"/>
    </row>
    <row r="10" spans="1:14" ht="49.5" customHeight="1" thickBot="1" x14ac:dyDescent="0.3">
      <c r="A10" s="29" t="s">
        <v>41</v>
      </c>
      <c r="B10" s="57" t="s">
        <v>158</v>
      </c>
      <c r="C10" s="30" t="s">
        <v>42</v>
      </c>
      <c r="D10" s="14" t="s">
        <v>26</v>
      </c>
      <c r="E10" s="14">
        <v>1</v>
      </c>
      <c r="F10" s="76">
        <v>20320.16</v>
      </c>
      <c r="G10" s="76">
        <v>20320.16</v>
      </c>
      <c r="H10" s="58" t="s">
        <v>112</v>
      </c>
      <c r="I10" s="138"/>
      <c r="J10" s="30" t="s">
        <v>42</v>
      </c>
      <c r="K10" s="1"/>
      <c r="L10" s="1"/>
      <c r="M10" s="1"/>
      <c r="N10" s="1"/>
    </row>
    <row r="11" spans="1:14" x14ac:dyDescent="0.25">
      <c r="A11" s="108" t="s">
        <v>215</v>
      </c>
      <c r="B11" s="108"/>
      <c r="C11" s="108"/>
      <c r="D11" s="109"/>
      <c r="E11" s="109"/>
      <c r="F11" s="109"/>
      <c r="G11" s="110">
        <f>SUM(G8:G10)</f>
        <v>1084720.1599999999</v>
      </c>
      <c r="H11" s="111"/>
      <c r="I11" s="140"/>
      <c r="J11" s="146"/>
      <c r="K11" s="1"/>
      <c r="L11" s="1"/>
      <c r="M11" s="1"/>
      <c r="N11" s="1"/>
    </row>
    <row r="12" spans="1:14" ht="67.5" customHeight="1" thickBot="1" x14ac:dyDescent="0.3">
      <c r="A12" s="227" t="s">
        <v>214</v>
      </c>
      <c r="B12" s="228" t="s">
        <v>203</v>
      </c>
      <c r="C12" s="226" t="s">
        <v>56</v>
      </c>
      <c r="D12" s="228" t="s">
        <v>6</v>
      </c>
      <c r="E12" s="228">
        <v>5</v>
      </c>
      <c r="F12" s="229">
        <v>115000</v>
      </c>
      <c r="G12" s="226">
        <f>F12*E12</f>
        <v>575000</v>
      </c>
      <c r="H12" s="228" t="s">
        <v>200</v>
      </c>
      <c r="I12" s="226" t="s">
        <v>182</v>
      </c>
      <c r="J12" s="227" t="s">
        <v>224</v>
      </c>
      <c r="K12" s="1"/>
      <c r="L12" s="1"/>
      <c r="M12" s="1"/>
      <c r="N12" s="1"/>
    </row>
    <row r="13" spans="1:14" x14ac:dyDescent="0.25">
      <c r="A13" s="108" t="s">
        <v>215</v>
      </c>
      <c r="B13" s="108"/>
      <c r="C13" s="108"/>
      <c r="D13" s="109"/>
      <c r="E13" s="109"/>
      <c r="F13" s="109"/>
      <c r="G13" s="266">
        <f>G12</f>
        <v>575000</v>
      </c>
      <c r="H13" s="111"/>
      <c r="I13" s="140"/>
      <c r="J13" s="146"/>
      <c r="K13" s="1"/>
      <c r="L13" s="1"/>
      <c r="M13" s="1"/>
      <c r="N13" s="1"/>
    </row>
    <row r="14" spans="1:14" ht="45.75" customHeight="1" x14ac:dyDescent="0.25">
      <c r="A14" s="278" t="s">
        <v>226</v>
      </c>
      <c r="B14" s="228" t="s">
        <v>203</v>
      </c>
      <c r="C14" s="260" t="s">
        <v>77</v>
      </c>
      <c r="D14" s="228" t="s">
        <v>227</v>
      </c>
      <c r="E14" s="228">
        <v>87</v>
      </c>
      <c r="F14" s="228"/>
      <c r="G14" s="228">
        <v>539100</v>
      </c>
      <c r="H14" s="228">
        <v>539100</v>
      </c>
      <c r="I14" s="228" t="s">
        <v>182</v>
      </c>
      <c r="J14" s="260" t="s">
        <v>228</v>
      </c>
      <c r="K14" s="1"/>
      <c r="L14" s="1"/>
      <c r="M14" s="1"/>
      <c r="N14" s="1"/>
    </row>
    <row r="15" spans="1:14" x14ac:dyDescent="0.25">
      <c r="A15" s="77" t="s">
        <v>215</v>
      </c>
      <c r="B15" s="112"/>
      <c r="C15" s="112"/>
      <c r="D15" s="112"/>
      <c r="E15" s="112"/>
      <c r="F15" s="112"/>
      <c r="G15" s="77">
        <f>G14</f>
        <v>539100</v>
      </c>
      <c r="H15" s="112"/>
      <c r="I15" s="112"/>
      <c r="J15" s="112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</row>
  </sheetData>
  <mergeCells count="11">
    <mergeCell ref="F8:F9"/>
    <mergeCell ref="G8:G9"/>
    <mergeCell ref="H8:H9"/>
    <mergeCell ref="J8:J9"/>
    <mergeCell ref="B4:N4"/>
    <mergeCell ref="I8:I9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"/>
  <sheetViews>
    <sheetView workbookViewId="0">
      <selection activeCell="A6" sqref="A6:J6"/>
    </sheetView>
  </sheetViews>
  <sheetFormatPr defaultRowHeight="15" x14ac:dyDescent="0.25"/>
  <cols>
    <col min="1" max="1" width="16.5703125" customWidth="1"/>
    <col min="2" max="2" width="24.85546875" customWidth="1"/>
    <col min="3" max="3" width="22.42578125" customWidth="1"/>
    <col min="4" max="4" width="11.28515625" customWidth="1"/>
    <col min="5" max="5" width="13" customWidth="1"/>
    <col min="6" max="6" width="14.5703125" customWidth="1"/>
    <col min="7" max="7" width="12.85546875" customWidth="1"/>
    <col min="8" max="9" width="14.42578125" customWidth="1"/>
    <col min="10" max="10" width="17.42578125" customWidth="1"/>
    <col min="11" max="11" width="2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211" t="s">
        <v>166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1"/>
      <c r="Q2" s="1"/>
    </row>
    <row r="3" spans="1:17" x14ac:dyDescent="0.25">
      <c r="A3" s="1"/>
      <c r="B3" s="5"/>
      <c r="C3" s="5"/>
      <c r="D3" s="5"/>
      <c r="E3" s="5"/>
      <c r="F3" s="1"/>
      <c r="G3" s="1"/>
      <c r="H3" s="1"/>
      <c r="I3" s="1"/>
      <c r="K3" s="5"/>
      <c r="L3" s="1"/>
      <c r="M3" s="1"/>
      <c r="N3" s="1"/>
      <c r="O3" s="1"/>
      <c r="P3" s="1"/>
      <c r="Q3" s="1"/>
    </row>
    <row r="5" spans="1:17" ht="38.25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7" ht="90.75" thickBot="1" x14ac:dyDescent="0.3">
      <c r="A6" s="247" t="s">
        <v>195</v>
      </c>
      <c r="B6" s="248" t="s">
        <v>196</v>
      </c>
      <c r="C6" s="249" t="s">
        <v>197</v>
      </c>
      <c r="D6" s="248" t="s">
        <v>43</v>
      </c>
      <c r="E6" s="250">
        <v>1</v>
      </c>
      <c r="F6" s="251">
        <v>920000</v>
      </c>
      <c r="G6" s="251">
        <v>920000</v>
      </c>
      <c r="H6" s="250" t="s">
        <v>198</v>
      </c>
      <c r="I6" s="250"/>
      <c r="J6" s="249" t="s">
        <v>199</v>
      </c>
    </row>
    <row r="7" spans="1:17" ht="15.75" thickBot="1" x14ac:dyDescent="0.3">
      <c r="A7" s="22"/>
      <c r="B7" s="22"/>
      <c r="C7" s="22"/>
      <c r="D7" s="20"/>
      <c r="E7" s="20"/>
      <c r="F7" s="20"/>
      <c r="G7" s="25">
        <f>SUM(G6:G6)</f>
        <v>920000</v>
      </c>
      <c r="H7" s="21"/>
      <c r="I7" s="128"/>
      <c r="J7" s="34"/>
    </row>
  </sheetData>
  <mergeCells count="1">
    <mergeCell ref="B2:O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6"/>
  <sheetViews>
    <sheetView workbookViewId="0">
      <selection activeCell="I12" sqref="I12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6" customHeight="1" x14ac:dyDescent="0.25">
      <c r="A2" s="1"/>
      <c r="B2" s="180" t="s">
        <v>167</v>
      </c>
      <c r="C2" s="180"/>
      <c r="D2" s="180"/>
      <c r="E2" s="180"/>
      <c r="F2" s="180"/>
      <c r="G2" s="180"/>
      <c r="H2" s="1"/>
      <c r="I2" s="1"/>
      <c r="J2" s="5"/>
      <c r="K2" s="18"/>
      <c r="L2" s="17"/>
      <c r="M2" s="17"/>
      <c r="N2" s="17"/>
      <c r="O2" s="17"/>
      <c r="P2" s="17"/>
      <c r="Q2" s="17"/>
    </row>
    <row r="3" spans="1:17" x14ac:dyDescent="0.25">
      <c r="A3" s="1"/>
      <c r="B3" s="5"/>
      <c r="C3" s="1"/>
      <c r="D3" s="1"/>
      <c r="E3" s="1"/>
      <c r="F3" s="1"/>
      <c r="G3" s="1"/>
      <c r="H3" s="33"/>
      <c r="I3" s="33"/>
      <c r="J3" s="5"/>
      <c r="K3" s="18"/>
      <c r="L3" s="17"/>
      <c r="M3" s="17"/>
      <c r="N3" s="17"/>
      <c r="O3" s="17"/>
      <c r="P3" s="17"/>
      <c r="Q3" s="17"/>
    </row>
    <row r="4" spans="1:17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7" ht="25.5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7" ht="15" customHeight="1" x14ac:dyDescent="0.25">
      <c r="A6" s="181" t="s">
        <v>67</v>
      </c>
      <c r="B6" s="175" t="s">
        <v>158</v>
      </c>
      <c r="C6" s="181" t="s">
        <v>68</v>
      </c>
      <c r="D6" s="178" t="s">
        <v>26</v>
      </c>
      <c r="E6" s="178">
        <v>1</v>
      </c>
      <c r="F6" s="171">
        <v>256797</v>
      </c>
      <c r="G6" s="171">
        <v>256797</v>
      </c>
      <c r="H6" s="168" t="s">
        <v>58</v>
      </c>
      <c r="I6" s="130"/>
      <c r="J6" s="181" t="s">
        <v>68</v>
      </c>
    </row>
    <row r="7" spans="1:17" ht="56.25" customHeight="1" x14ac:dyDescent="0.25">
      <c r="A7" s="182"/>
      <c r="B7" s="176"/>
      <c r="C7" s="182"/>
      <c r="D7" s="179"/>
      <c r="E7" s="179"/>
      <c r="F7" s="172"/>
      <c r="G7" s="172"/>
      <c r="H7" s="169"/>
      <c r="I7" s="131"/>
      <c r="J7" s="182"/>
    </row>
    <row r="8" spans="1:17" ht="15.75" thickBot="1" x14ac:dyDescent="0.3">
      <c r="A8" s="57"/>
      <c r="B8" s="49"/>
      <c r="C8" s="30"/>
      <c r="D8" s="14"/>
      <c r="E8" s="14"/>
      <c r="F8" s="76"/>
      <c r="G8" s="76"/>
      <c r="H8" s="58"/>
      <c r="I8" s="138"/>
      <c r="J8" s="30"/>
    </row>
    <row r="9" spans="1:17" ht="15.75" thickBot="1" x14ac:dyDescent="0.3">
      <c r="A9" s="22"/>
      <c r="B9" s="22"/>
      <c r="C9" s="22"/>
      <c r="D9" s="20"/>
      <c r="E9" s="20"/>
      <c r="F9" s="20"/>
      <c r="G9" s="25">
        <f>SUM(G6:G8)</f>
        <v>256797</v>
      </c>
      <c r="H9" s="21"/>
      <c r="I9" s="128"/>
      <c r="J9" s="34"/>
    </row>
    <row r="10" spans="1:1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2" spans="1:1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</row>
    <row r="13" spans="1:17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7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7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17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</row>
  </sheetData>
  <mergeCells count="10">
    <mergeCell ref="B2:G2"/>
    <mergeCell ref="J6:J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8"/>
  <sheetViews>
    <sheetView workbookViewId="0">
      <selection activeCell="G21" sqref="G21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80" t="s">
        <v>168</v>
      </c>
      <c r="C3" s="180"/>
      <c r="D3" s="180"/>
      <c r="E3" s="180"/>
      <c r="F3" s="180"/>
      <c r="G3" s="180"/>
      <c r="H3" s="1"/>
      <c r="I3" s="1"/>
      <c r="J3" s="1"/>
    </row>
    <row r="4" spans="1:10" x14ac:dyDescent="0.25">
      <c r="A4" s="1"/>
      <c r="B4" s="26"/>
      <c r="C4" s="26"/>
      <c r="D4" s="26"/>
      <c r="E4" s="26"/>
      <c r="F4" s="26"/>
      <c r="G4" s="2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</row>
    <row r="7" spans="1:10" x14ac:dyDescent="0.25">
      <c r="A7" s="181" t="s">
        <v>69</v>
      </c>
      <c r="B7" s="175" t="s">
        <v>158</v>
      </c>
      <c r="C7" s="181" t="s">
        <v>28</v>
      </c>
      <c r="D7" s="178" t="s">
        <v>26</v>
      </c>
      <c r="E7" s="178">
        <v>1</v>
      </c>
      <c r="F7" s="171">
        <v>7670000</v>
      </c>
      <c r="G7" s="171">
        <v>7670000</v>
      </c>
      <c r="H7" s="168" t="s">
        <v>114</v>
      </c>
      <c r="I7" s="167"/>
      <c r="J7" s="181" t="s">
        <v>28</v>
      </c>
    </row>
    <row r="8" spans="1:10" ht="111.75" customHeight="1" x14ac:dyDescent="0.25">
      <c r="A8" s="182"/>
      <c r="B8" s="176"/>
      <c r="C8" s="182"/>
      <c r="D8" s="179"/>
      <c r="E8" s="179"/>
      <c r="F8" s="172"/>
      <c r="G8" s="172"/>
      <c r="H8" s="169"/>
      <c r="I8" s="169"/>
      <c r="J8" s="182"/>
    </row>
    <row r="9" spans="1:10" ht="15.75" thickBot="1" x14ac:dyDescent="0.3">
      <c r="A9" s="57"/>
      <c r="B9" s="49"/>
      <c r="C9" s="30"/>
      <c r="D9" s="14"/>
      <c r="E9" s="14"/>
      <c r="F9" s="76"/>
      <c r="G9" s="76"/>
      <c r="H9" s="58"/>
      <c r="I9" s="138"/>
      <c r="J9" s="30"/>
    </row>
    <row r="10" spans="1:10" ht="15.75" thickBot="1" x14ac:dyDescent="0.3">
      <c r="A10" s="22"/>
      <c r="B10" s="22"/>
      <c r="C10" s="22"/>
      <c r="D10" s="20"/>
      <c r="E10" s="20"/>
      <c r="F10" s="20"/>
      <c r="G10" s="25">
        <f>SUM(G7:G9)</f>
        <v>7670000</v>
      </c>
      <c r="H10" s="21"/>
      <c r="I10" s="128"/>
      <c r="J10" s="34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1">
    <mergeCell ref="F7:F8"/>
    <mergeCell ref="G7:G8"/>
    <mergeCell ref="H7:H8"/>
    <mergeCell ref="J7:J8"/>
    <mergeCell ref="B3:G3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22"/>
  <sheetViews>
    <sheetView workbookViewId="0">
      <selection activeCell="G14" sqref="G14"/>
    </sheetView>
  </sheetViews>
  <sheetFormatPr defaultRowHeight="15" x14ac:dyDescent="0.25"/>
  <cols>
    <col min="1" max="1" width="23.140625" customWidth="1"/>
    <col min="2" max="2" width="16.42578125" style="8" customWidth="1"/>
    <col min="3" max="3" width="15.7109375" style="8" customWidth="1"/>
    <col min="4" max="4" width="12.42578125" style="8" customWidth="1"/>
    <col min="5" max="5" width="11.28515625" style="8" customWidth="1"/>
    <col min="6" max="6" width="20.28515625" customWidth="1"/>
    <col min="7" max="7" width="15.85546875" customWidth="1"/>
    <col min="8" max="9" width="12.5703125" customWidth="1"/>
    <col min="10" max="10" width="24.5703125" style="8" customWidth="1"/>
    <col min="11" max="11" width="29.42578125" style="8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5"/>
      <c r="C2" s="5"/>
      <c r="D2" s="5"/>
      <c r="E2" s="5"/>
      <c r="F2" s="1"/>
      <c r="G2" s="1"/>
      <c r="H2" s="1"/>
      <c r="I2" s="1"/>
      <c r="J2" s="5"/>
    </row>
    <row r="3" spans="1:15" x14ac:dyDescent="0.25">
      <c r="A3" s="1"/>
      <c r="B3" s="180" t="s">
        <v>169</v>
      </c>
      <c r="C3" s="180"/>
      <c r="D3" s="180"/>
      <c r="E3" s="180"/>
      <c r="F3" s="180"/>
      <c r="G3" s="180"/>
      <c r="H3" s="180"/>
      <c r="I3" s="180"/>
      <c r="J3" s="180"/>
      <c r="K3" s="5"/>
      <c r="L3" s="1"/>
      <c r="M3" s="1"/>
      <c r="N3" s="1"/>
      <c r="O3" s="1"/>
    </row>
    <row r="4" spans="1:15" x14ac:dyDescent="0.25">
      <c r="A4" s="1"/>
      <c r="B4" s="5"/>
      <c r="C4" s="5"/>
      <c r="D4" s="5"/>
      <c r="E4" s="5"/>
      <c r="F4" s="1"/>
      <c r="G4" s="1"/>
      <c r="H4" s="1"/>
      <c r="I4" s="1"/>
      <c r="J4" s="5"/>
      <c r="K4" s="5"/>
      <c r="L4" s="1"/>
      <c r="M4" s="1"/>
      <c r="N4" s="1"/>
      <c r="O4" s="1"/>
    </row>
    <row r="5" spans="1:15" ht="39.75" customHeight="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  <c r="K5" s="5"/>
      <c r="L5" s="1"/>
      <c r="M5" s="1"/>
      <c r="N5" s="1"/>
      <c r="O5" s="1"/>
    </row>
    <row r="6" spans="1:15" ht="36" customHeight="1" x14ac:dyDescent="0.25">
      <c r="A6" s="185" t="s">
        <v>71</v>
      </c>
      <c r="B6" s="185" t="s">
        <v>170</v>
      </c>
      <c r="C6" s="185" t="s">
        <v>77</v>
      </c>
      <c r="D6" s="14" t="s">
        <v>96</v>
      </c>
      <c r="E6" s="11">
        <v>1</v>
      </c>
      <c r="F6" s="59">
        <v>217644.16</v>
      </c>
      <c r="G6" s="59">
        <v>217644.16</v>
      </c>
      <c r="H6" s="167" t="s">
        <v>70</v>
      </c>
      <c r="I6" s="167" t="s">
        <v>182</v>
      </c>
      <c r="J6" s="121" t="s">
        <v>86</v>
      </c>
      <c r="K6" s="5"/>
      <c r="L6" s="1"/>
      <c r="M6" s="1"/>
      <c r="N6" s="1"/>
      <c r="O6" s="1"/>
    </row>
    <row r="7" spans="1:15" ht="31.5" customHeight="1" x14ac:dyDescent="0.25">
      <c r="A7" s="185"/>
      <c r="B7" s="185"/>
      <c r="C7" s="185"/>
      <c r="D7" s="14" t="s">
        <v>6</v>
      </c>
      <c r="E7" s="11">
        <v>1</v>
      </c>
      <c r="F7" s="59">
        <v>518669.33</v>
      </c>
      <c r="G7" s="59">
        <v>518669.33</v>
      </c>
      <c r="H7" s="168"/>
      <c r="I7" s="168"/>
      <c r="J7" s="121" t="s">
        <v>87</v>
      </c>
      <c r="K7" s="5"/>
      <c r="L7" s="1"/>
      <c r="M7" s="1"/>
      <c r="N7" s="1"/>
      <c r="O7" s="1"/>
    </row>
    <row r="8" spans="1:15" ht="26.25" x14ac:dyDescent="0.25">
      <c r="A8" s="185"/>
      <c r="B8" s="185"/>
      <c r="C8" s="185"/>
      <c r="D8" s="14" t="s">
        <v>6</v>
      </c>
      <c r="E8" s="11">
        <v>1</v>
      </c>
      <c r="F8" s="59">
        <v>296114.5</v>
      </c>
      <c r="G8" s="59">
        <v>296114.5</v>
      </c>
      <c r="H8" s="168"/>
      <c r="I8" s="168"/>
      <c r="J8" s="121" t="s">
        <v>88</v>
      </c>
      <c r="K8" s="5"/>
      <c r="L8" s="1"/>
      <c r="M8" s="1"/>
      <c r="N8" s="1"/>
      <c r="O8" s="1"/>
    </row>
    <row r="9" spans="1:15" ht="51.75" x14ac:dyDescent="0.25">
      <c r="A9" s="185"/>
      <c r="B9" s="185"/>
      <c r="C9" s="185"/>
      <c r="D9" s="14" t="s">
        <v>6</v>
      </c>
      <c r="E9" s="11">
        <v>1</v>
      </c>
      <c r="F9" s="59">
        <v>145222</v>
      </c>
      <c r="G9" s="59">
        <v>145222</v>
      </c>
      <c r="H9" s="168"/>
      <c r="I9" s="168"/>
      <c r="J9" s="121" t="s">
        <v>89</v>
      </c>
      <c r="K9" s="5"/>
      <c r="L9" s="1"/>
      <c r="M9" s="1"/>
      <c r="N9" s="1"/>
      <c r="O9" s="1"/>
    </row>
    <row r="10" spans="1:15" ht="39" x14ac:dyDescent="0.25">
      <c r="A10" s="185"/>
      <c r="B10" s="185"/>
      <c r="C10" s="185"/>
      <c r="D10" s="14" t="s">
        <v>6</v>
      </c>
      <c r="E10" s="11">
        <v>1</v>
      </c>
      <c r="F10" s="59">
        <v>467472.36</v>
      </c>
      <c r="G10" s="59">
        <v>467472.36</v>
      </c>
      <c r="H10" s="168"/>
      <c r="I10" s="168"/>
      <c r="J10" s="121" t="s">
        <v>90</v>
      </c>
      <c r="K10" s="5"/>
      <c r="L10" s="1"/>
      <c r="M10" s="1"/>
      <c r="N10" s="1"/>
      <c r="O10" s="1"/>
    </row>
    <row r="11" spans="1:15" ht="26.25" x14ac:dyDescent="0.25">
      <c r="A11" s="185"/>
      <c r="B11" s="185"/>
      <c r="C11" s="185"/>
      <c r="D11" s="14" t="s">
        <v>6</v>
      </c>
      <c r="E11" s="11">
        <v>1</v>
      </c>
      <c r="F11" s="59">
        <v>763173.77</v>
      </c>
      <c r="G11" s="59">
        <v>763173.77</v>
      </c>
      <c r="H11" s="168"/>
      <c r="I11" s="168"/>
      <c r="J11" s="121" t="s">
        <v>91</v>
      </c>
      <c r="K11" s="5"/>
      <c r="L11" s="1"/>
      <c r="M11" s="1"/>
      <c r="N11" s="1"/>
      <c r="O11" s="1"/>
    </row>
    <row r="12" spans="1:15" ht="39" x14ac:dyDescent="0.25">
      <c r="A12" s="185"/>
      <c r="B12" s="185"/>
      <c r="C12" s="185"/>
      <c r="D12" s="14" t="s">
        <v>6</v>
      </c>
      <c r="E12" s="11">
        <v>1</v>
      </c>
      <c r="F12" s="59">
        <v>238372.17</v>
      </c>
      <c r="G12" s="59">
        <v>238372.17</v>
      </c>
      <c r="H12" s="168"/>
      <c r="I12" s="168"/>
      <c r="J12" s="121" t="s">
        <v>92</v>
      </c>
      <c r="K12" s="5"/>
      <c r="L12" s="1"/>
      <c r="M12" s="1"/>
      <c r="N12" s="1"/>
      <c r="O12" s="1"/>
    </row>
    <row r="13" spans="1:15" x14ac:dyDescent="0.25">
      <c r="A13" s="185"/>
      <c r="B13" s="185"/>
      <c r="C13" s="185"/>
      <c r="D13" s="14" t="s">
        <v>6</v>
      </c>
      <c r="E13" s="11">
        <v>1</v>
      </c>
      <c r="F13" s="59">
        <v>44417.18</v>
      </c>
      <c r="G13" s="59">
        <v>44417.18</v>
      </c>
      <c r="H13" s="168"/>
      <c r="I13" s="168"/>
      <c r="J13" s="121" t="s">
        <v>93</v>
      </c>
      <c r="K13" s="5"/>
      <c r="L13" s="1"/>
      <c r="M13" s="1"/>
      <c r="N13" s="1"/>
      <c r="O13" s="1"/>
    </row>
    <row r="14" spans="1:15" ht="51.75" x14ac:dyDescent="0.25">
      <c r="A14" s="185"/>
      <c r="B14" s="185"/>
      <c r="C14" s="185"/>
      <c r="D14" s="14" t="s">
        <v>6</v>
      </c>
      <c r="E14" s="11">
        <v>1</v>
      </c>
      <c r="F14" s="59">
        <v>1323987.2</v>
      </c>
      <c r="G14" s="59">
        <v>1323987.2</v>
      </c>
      <c r="H14" s="168"/>
      <c r="I14" s="168"/>
      <c r="J14" s="121" t="s">
        <v>94</v>
      </c>
      <c r="K14" s="5"/>
      <c r="L14" s="1"/>
      <c r="M14" s="1"/>
      <c r="N14" s="1"/>
      <c r="O14" s="1"/>
    </row>
    <row r="15" spans="1:15" x14ac:dyDescent="0.25">
      <c r="A15" s="185"/>
      <c r="B15" s="185"/>
      <c r="C15" s="185"/>
      <c r="D15" s="14" t="s">
        <v>6</v>
      </c>
      <c r="E15" s="11">
        <v>1</v>
      </c>
      <c r="F15" s="59">
        <v>483806.4</v>
      </c>
      <c r="G15" s="59">
        <v>483806.4</v>
      </c>
      <c r="H15" s="168"/>
      <c r="I15" s="168"/>
      <c r="J15" s="121" t="s">
        <v>95</v>
      </c>
      <c r="K15" s="5"/>
      <c r="L15" s="1"/>
      <c r="M15" s="1"/>
      <c r="N15" s="1"/>
      <c r="O15" s="1"/>
    </row>
    <row r="16" spans="1:15" ht="38.25" x14ac:dyDescent="0.25">
      <c r="A16" s="83"/>
      <c r="B16" s="83"/>
      <c r="C16" s="83"/>
      <c r="D16" s="85" t="s">
        <v>6</v>
      </c>
      <c r="E16" s="11">
        <v>1</v>
      </c>
      <c r="F16" s="59">
        <v>140000</v>
      </c>
      <c r="G16" s="59">
        <v>140000</v>
      </c>
      <c r="H16" s="169"/>
      <c r="I16" s="169"/>
      <c r="J16" s="102" t="s">
        <v>132</v>
      </c>
      <c r="K16" s="5"/>
      <c r="L16" s="1"/>
      <c r="M16" s="1"/>
      <c r="N16" s="1"/>
      <c r="O16" s="1"/>
    </row>
    <row r="17" spans="1:15" x14ac:dyDescent="0.25">
      <c r="A17" s="2"/>
      <c r="B17" s="6"/>
      <c r="C17" s="6"/>
      <c r="D17" s="6"/>
      <c r="E17" s="6"/>
      <c r="F17" s="60" t="s">
        <v>1</v>
      </c>
      <c r="G17" s="61">
        <f>SUM(G6:G16)</f>
        <v>4638879.07</v>
      </c>
      <c r="H17" s="2"/>
      <c r="I17" s="2"/>
      <c r="J17" s="6"/>
      <c r="K17" s="5"/>
      <c r="L17" s="1"/>
      <c r="M17" s="1"/>
      <c r="N17" s="1"/>
      <c r="O17" s="1"/>
    </row>
    <row r="18" spans="1:15" x14ac:dyDescent="0.25">
      <c r="A18" s="1"/>
      <c r="B18" s="5"/>
      <c r="C18" s="5"/>
      <c r="D18" s="5"/>
      <c r="E18" s="5"/>
      <c r="F18" s="1"/>
      <c r="G18" s="1"/>
      <c r="H18" s="1"/>
      <c r="I18" s="1"/>
      <c r="J18" s="5"/>
      <c r="K18" s="5"/>
      <c r="L18" s="1"/>
      <c r="M18" s="1"/>
      <c r="N18" s="1"/>
      <c r="O18" s="1"/>
    </row>
    <row r="19" spans="1:15" x14ac:dyDescent="0.25">
      <c r="A19" s="1"/>
      <c r="B19" s="5"/>
      <c r="C19" s="5"/>
      <c r="D19" s="5"/>
      <c r="E19" s="5"/>
      <c r="F19" s="1"/>
      <c r="G19" s="1"/>
      <c r="H19" s="1"/>
      <c r="I19" s="1"/>
      <c r="J19" s="5"/>
      <c r="K19" s="5"/>
      <c r="L19" s="1"/>
      <c r="M19" s="1"/>
      <c r="N19" s="1"/>
      <c r="O19" s="1"/>
    </row>
    <row r="20" spans="1:15" x14ac:dyDescent="0.25">
      <c r="A20" s="1"/>
      <c r="B20" s="5"/>
      <c r="C20" s="5"/>
      <c r="D20" s="5"/>
      <c r="E20" s="5"/>
      <c r="F20" s="1"/>
      <c r="G20" s="1"/>
      <c r="H20" s="1"/>
      <c r="I20" s="1"/>
      <c r="J20" s="5"/>
      <c r="K20" s="5"/>
      <c r="L20" s="1"/>
      <c r="M20" s="1"/>
      <c r="N20" s="1"/>
      <c r="O20" s="1"/>
    </row>
    <row r="21" spans="1:15" x14ac:dyDescent="0.25">
      <c r="A21" s="1"/>
      <c r="B21" s="5"/>
      <c r="C21" s="5"/>
      <c r="D21" s="5"/>
      <c r="E21" s="5"/>
      <c r="F21" s="1"/>
      <c r="G21" s="1"/>
      <c r="H21" s="1"/>
      <c r="I21" s="1"/>
      <c r="J21" s="5"/>
      <c r="K21" s="5"/>
      <c r="L21" s="1"/>
      <c r="M21" s="1"/>
      <c r="N21" s="1"/>
      <c r="O21" s="1"/>
    </row>
    <row r="22" spans="1:15" x14ac:dyDescent="0.25">
      <c r="A22" s="1"/>
      <c r="B22" s="5"/>
      <c r="C22" s="5"/>
      <c r="D22" s="5"/>
      <c r="E22" s="5"/>
      <c r="F22" s="1"/>
      <c r="G22" s="1"/>
      <c r="H22" s="1"/>
      <c r="I22" s="1"/>
      <c r="J22" s="5"/>
      <c r="K22" s="5"/>
      <c r="L22" s="1"/>
      <c r="M22" s="1"/>
      <c r="N22" s="1"/>
      <c r="O22" s="1"/>
    </row>
  </sheetData>
  <mergeCells count="6">
    <mergeCell ref="B3:J3"/>
    <mergeCell ref="B6:B15"/>
    <mergeCell ref="C6:C15"/>
    <mergeCell ref="A6:A15"/>
    <mergeCell ref="I6:I16"/>
    <mergeCell ref="H6:H16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M17"/>
  <sheetViews>
    <sheetView workbookViewId="0">
      <selection activeCell="C10" sqref="C10:C12"/>
    </sheetView>
  </sheetViews>
  <sheetFormatPr defaultRowHeight="15" x14ac:dyDescent="0.25"/>
  <cols>
    <col min="1" max="1" width="25.5703125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180" t="s">
        <v>171</v>
      </c>
      <c r="C3" s="180"/>
      <c r="D3" s="180"/>
      <c r="E3" s="180"/>
      <c r="F3" s="180"/>
      <c r="G3" s="180"/>
      <c r="H3" s="180"/>
      <c r="I3" s="180"/>
      <c r="J3" s="180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M6" t="s">
        <v>15</v>
      </c>
    </row>
    <row r="7" spans="1:13" x14ac:dyDescent="0.25">
      <c r="A7" s="212" t="s">
        <v>72</v>
      </c>
      <c r="B7" s="185" t="s">
        <v>172</v>
      </c>
      <c r="C7" s="212" t="s">
        <v>2</v>
      </c>
      <c r="D7" s="215" t="s">
        <v>43</v>
      </c>
      <c r="E7" s="215">
        <v>1</v>
      </c>
      <c r="F7" s="213">
        <v>4900000</v>
      </c>
      <c r="G7" s="213">
        <v>4900000</v>
      </c>
      <c r="H7" s="216" t="s">
        <v>110</v>
      </c>
      <c r="I7" s="167"/>
      <c r="J7" s="212" t="s">
        <v>2</v>
      </c>
    </row>
    <row r="8" spans="1:13" ht="37.5" customHeight="1" x14ac:dyDescent="0.25">
      <c r="A8" s="212"/>
      <c r="B8" s="185"/>
      <c r="C8" s="212"/>
      <c r="D8" s="215"/>
      <c r="E8" s="215"/>
      <c r="F8" s="213"/>
      <c r="G8" s="213"/>
      <c r="H8" s="216"/>
      <c r="I8" s="169"/>
      <c r="J8" s="212"/>
    </row>
    <row r="9" spans="1:13" ht="18" customHeight="1" x14ac:dyDescent="0.25">
      <c r="A9" s="9"/>
      <c r="B9" s="9"/>
      <c r="C9" s="9"/>
      <c r="D9" s="77"/>
      <c r="E9" s="77"/>
      <c r="F9" s="77"/>
      <c r="G9" s="78">
        <f>G7</f>
        <v>4900000</v>
      </c>
      <c r="H9" s="79"/>
      <c r="I9" s="79"/>
      <c r="J9" s="77"/>
    </row>
    <row r="10" spans="1:13" ht="25.5" x14ac:dyDescent="0.25">
      <c r="A10" s="181" t="s">
        <v>115</v>
      </c>
      <c r="B10" s="174" t="s">
        <v>146</v>
      </c>
      <c r="C10" s="174" t="s">
        <v>77</v>
      </c>
      <c r="D10" s="14" t="s">
        <v>117</v>
      </c>
      <c r="E10" s="14">
        <v>3</v>
      </c>
      <c r="F10" s="15">
        <v>80850</v>
      </c>
      <c r="G10" s="15">
        <f>E10*F10</f>
        <v>242550</v>
      </c>
      <c r="H10" s="213" t="s">
        <v>118</v>
      </c>
      <c r="I10" s="137"/>
      <c r="J10" s="19" t="s">
        <v>116</v>
      </c>
    </row>
    <row r="11" spans="1:13" ht="25.5" x14ac:dyDescent="0.25">
      <c r="A11" s="214"/>
      <c r="B11" s="175"/>
      <c r="C11" s="175"/>
      <c r="D11" s="14" t="s">
        <v>117</v>
      </c>
      <c r="E11" s="14">
        <v>1</v>
      </c>
      <c r="F11" s="15">
        <v>221650</v>
      </c>
      <c r="G11" s="15">
        <v>221650</v>
      </c>
      <c r="H11" s="213"/>
      <c r="I11" s="137"/>
      <c r="J11" s="19" t="s">
        <v>119</v>
      </c>
    </row>
    <row r="12" spans="1:13" x14ac:dyDescent="0.25">
      <c r="A12" s="182"/>
      <c r="B12" s="176"/>
      <c r="C12" s="176"/>
      <c r="D12" s="14" t="s">
        <v>117</v>
      </c>
      <c r="E12" s="14">
        <v>10</v>
      </c>
      <c r="F12" s="15">
        <v>3450</v>
      </c>
      <c r="G12" s="15">
        <f>E12*F12</f>
        <v>34500</v>
      </c>
      <c r="H12" s="213"/>
      <c r="I12" s="137"/>
      <c r="J12" s="19" t="s">
        <v>120</v>
      </c>
    </row>
    <row r="13" spans="1:13" ht="30" x14ac:dyDescent="0.25">
      <c r="A13" s="89" t="s">
        <v>133</v>
      </c>
      <c r="B13" s="82" t="s">
        <v>146</v>
      </c>
      <c r="C13" s="82" t="s">
        <v>77</v>
      </c>
      <c r="D13" s="85" t="s">
        <v>96</v>
      </c>
      <c r="E13" s="85">
        <v>1</v>
      </c>
      <c r="F13" s="84">
        <v>289936</v>
      </c>
      <c r="G13" s="84">
        <v>289936</v>
      </c>
      <c r="H13" s="84" t="s">
        <v>134</v>
      </c>
      <c r="I13" s="137"/>
      <c r="J13" s="19" t="s">
        <v>135</v>
      </c>
    </row>
    <row r="14" spans="1:13" x14ac:dyDescent="0.25">
      <c r="A14" s="9"/>
      <c r="B14" s="9"/>
      <c r="C14" s="9"/>
      <c r="D14" s="77"/>
      <c r="E14" s="77"/>
      <c r="F14" s="77"/>
      <c r="G14" s="78">
        <f>SUM(G10:G13)</f>
        <v>788636</v>
      </c>
      <c r="H14" s="79"/>
      <c r="I14" s="79"/>
      <c r="J14" s="77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mergeCells count="15">
    <mergeCell ref="J7:J8"/>
    <mergeCell ref="B3:J3"/>
    <mergeCell ref="H10:H12"/>
    <mergeCell ref="C10:C12"/>
    <mergeCell ref="A10:A12"/>
    <mergeCell ref="B10:B12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0"/>
  <sheetViews>
    <sheetView workbookViewId="0">
      <selection activeCell="H22" sqref="H22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18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5"/>
      <c r="C2" s="5"/>
      <c r="D2" s="5"/>
      <c r="E2" s="5"/>
      <c r="F2" s="1"/>
      <c r="G2" s="1"/>
      <c r="H2" s="1"/>
      <c r="I2" s="1"/>
      <c r="J2" s="1"/>
      <c r="K2" s="5"/>
      <c r="L2" s="5"/>
      <c r="M2" s="1"/>
      <c r="N2" s="1"/>
      <c r="O2" s="1"/>
      <c r="P2" s="1"/>
      <c r="Q2" s="1"/>
      <c r="R2" s="1"/>
    </row>
    <row r="3" spans="1:18" x14ac:dyDescent="0.25">
      <c r="A3" s="1"/>
      <c r="B3" s="211" t="s">
        <v>173</v>
      </c>
      <c r="C3" s="211"/>
      <c r="D3" s="211"/>
      <c r="E3" s="211"/>
      <c r="F3" s="211"/>
      <c r="G3" s="211"/>
      <c r="H3" s="211"/>
      <c r="I3" s="211"/>
      <c r="J3" s="211"/>
      <c r="K3" s="5"/>
      <c r="L3" s="5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K5" s="1"/>
      <c r="L5" s="1"/>
      <c r="M5" s="1"/>
      <c r="N5" s="1"/>
      <c r="O5" s="1"/>
      <c r="P5" s="1"/>
      <c r="Q5" s="1"/>
      <c r="R5" s="1"/>
    </row>
    <row r="6" spans="1:18" ht="61.5" customHeight="1" x14ac:dyDescent="0.25">
      <c r="A6" s="43" t="s">
        <v>48</v>
      </c>
      <c r="B6" s="43" t="s">
        <v>47</v>
      </c>
      <c r="C6" s="43" t="s">
        <v>44</v>
      </c>
      <c r="D6" s="43" t="s">
        <v>7</v>
      </c>
      <c r="E6" s="43" t="s">
        <v>0</v>
      </c>
      <c r="F6" s="43" t="s">
        <v>22</v>
      </c>
      <c r="G6" s="39" t="s">
        <v>51</v>
      </c>
      <c r="H6" s="43" t="s">
        <v>45</v>
      </c>
      <c r="I6" s="49" t="s">
        <v>181</v>
      </c>
      <c r="J6" s="43" t="s">
        <v>46</v>
      </c>
    </row>
    <row r="7" spans="1:18" ht="15" customHeight="1" x14ac:dyDescent="0.25">
      <c r="A7" s="181" t="s">
        <v>8</v>
      </c>
      <c r="B7" s="175" t="s">
        <v>174</v>
      </c>
      <c r="C7" s="181" t="s">
        <v>4</v>
      </c>
      <c r="D7" s="178" t="s">
        <v>43</v>
      </c>
      <c r="E7" s="178">
        <v>1</v>
      </c>
      <c r="F7" s="171">
        <v>16450.560000000001</v>
      </c>
      <c r="G7" s="171">
        <v>16450.560000000001</v>
      </c>
      <c r="H7" s="168" t="s">
        <v>73</v>
      </c>
      <c r="I7" s="130"/>
      <c r="J7" s="181" t="s">
        <v>4</v>
      </c>
    </row>
    <row r="8" spans="1:18" ht="18" customHeight="1" x14ac:dyDescent="0.25">
      <c r="A8" s="182"/>
      <c r="B8" s="176"/>
      <c r="C8" s="182"/>
      <c r="D8" s="179"/>
      <c r="E8" s="179"/>
      <c r="F8" s="172"/>
      <c r="G8" s="172"/>
      <c r="H8" s="169"/>
      <c r="I8" s="131"/>
      <c r="J8" s="182"/>
    </row>
    <row r="9" spans="1:18" ht="32.25" customHeight="1" thickBot="1" x14ac:dyDescent="0.3">
      <c r="A9" s="52" t="s">
        <v>74</v>
      </c>
      <c r="B9" s="12" t="s">
        <v>175</v>
      </c>
      <c r="C9" s="10" t="s">
        <v>3</v>
      </c>
      <c r="D9" s="14" t="s">
        <v>43</v>
      </c>
      <c r="E9" s="14">
        <v>1</v>
      </c>
      <c r="F9" s="47">
        <v>1012456</v>
      </c>
      <c r="G9" s="47">
        <v>1012456</v>
      </c>
      <c r="H9" s="15" t="s">
        <v>55</v>
      </c>
      <c r="I9" s="127"/>
      <c r="J9" s="10" t="s">
        <v>3</v>
      </c>
    </row>
    <row r="10" spans="1:18" ht="15.75" thickBot="1" x14ac:dyDescent="0.3">
      <c r="A10" s="22"/>
      <c r="B10" s="22"/>
      <c r="C10" s="22"/>
      <c r="D10" s="20"/>
      <c r="E10" s="20"/>
      <c r="F10" s="20"/>
      <c r="G10" s="25">
        <f>SUM(G7:G9)</f>
        <v>1028906.56</v>
      </c>
      <c r="H10" s="21"/>
      <c r="I10" s="128"/>
      <c r="J10" s="34"/>
    </row>
  </sheetData>
  <mergeCells count="10">
    <mergeCell ref="B3:J3"/>
    <mergeCell ref="J7:J8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"/>
  <sheetViews>
    <sheetView workbookViewId="0">
      <selection activeCell="C17" sqref="C17"/>
    </sheetView>
  </sheetViews>
  <sheetFormatPr defaultRowHeight="15" x14ac:dyDescent="0.25"/>
  <cols>
    <col min="1" max="1" width="17.285156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16.42578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"/>
      <c r="B2" s="5"/>
      <c r="C2" s="5"/>
      <c r="D2" s="5"/>
      <c r="E2" s="5"/>
      <c r="F2" s="1"/>
      <c r="G2" s="173"/>
      <c r="H2" s="173"/>
      <c r="I2" s="173"/>
      <c r="J2" s="173"/>
      <c r="K2" s="173"/>
      <c r="L2" s="173"/>
      <c r="M2" s="173"/>
      <c r="N2" s="173"/>
      <c r="O2" s="1"/>
      <c r="P2" s="1"/>
      <c r="Q2" s="1"/>
      <c r="R2" s="1"/>
    </row>
    <row r="3" spans="1:18" x14ac:dyDescent="0.25">
      <c r="A3" s="1"/>
      <c r="B3" s="173" t="s">
        <v>150</v>
      </c>
      <c r="C3" s="173"/>
      <c r="D3" s="173"/>
      <c r="E3" s="173"/>
      <c r="F3" s="173"/>
      <c r="G3" s="173"/>
      <c r="H3" s="173"/>
      <c r="I3" s="133"/>
      <c r="J3" s="26"/>
      <c r="K3" s="5"/>
      <c r="L3" s="5"/>
      <c r="M3" s="1"/>
      <c r="N3" s="1"/>
      <c r="O3" s="1"/>
      <c r="P3" s="1"/>
      <c r="Q3" s="1"/>
      <c r="R3" s="1"/>
    </row>
    <row r="4" spans="1:18" x14ac:dyDescent="0.25">
      <c r="A4" s="1"/>
      <c r="B4" s="5"/>
      <c r="C4" s="5"/>
      <c r="D4" s="5"/>
      <c r="E4" s="5"/>
      <c r="F4" s="26"/>
      <c r="G4" s="26"/>
      <c r="H4" s="26"/>
      <c r="I4" s="26"/>
      <c r="J4" s="26"/>
      <c r="K4" s="27"/>
      <c r="L4" s="28"/>
      <c r="M4" s="26"/>
      <c r="N4" s="1"/>
      <c r="O4" s="1"/>
      <c r="P4" s="1"/>
      <c r="Q4" s="1"/>
      <c r="R4" s="1"/>
    </row>
    <row r="5" spans="1:18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39" x14ac:dyDescent="0.25">
      <c r="A6" s="40" t="s">
        <v>48</v>
      </c>
      <c r="B6" s="40" t="s">
        <v>47</v>
      </c>
      <c r="C6" s="43" t="s">
        <v>44</v>
      </c>
      <c r="D6" s="43" t="s">
        <v>7</v>
      </c>
      <c r="E6" s="43" t="s">
        <v>0</v>
      </c>
      <c r="F6" s="43" t="s">
        <v>22</v>
      </c>
      <c r="G6" s="39" t="s">
        <v>51</v>
      </c>
      <c r="H6" s="43" t="s">
        <v>45</v>
      </c>
      <c r="I6" s="49" t="s">
        <v>181</v>
      </c>
      <c r="J6" s="43" t="s">
        <v>46</v>
      </c>
      <c r="K6" s="33"/>
      <c r="L6" s="33"/>
      <c r="M6" s="33"/>
      <c r="N6" s="33"/>
      <c r="O6" s="33"/>
      <c r="P6" s="33"/>
      <c r="Q6" s="33"/>
      <c r="R6" s="33"/>
    </row>
    <row r="7" spans="1:18" ht="110.25" customHeight="1" x14ac:dyDescent="0.25">
      <c r="A7" s="24" t="s">
        <v>52</v>
      </c>
      <c r="B7" s="41" t="s">
        <v>151</v>
      </c>
      <c r="C7" s="30" t="s">
        <v>34</v>
      </c>
      <c r="D7" s="45" t="s">
        <v>99</v>
      </c>
      <c r="E7" s="14">
        <v>15</v>
      </c>
      <c r="F7" s="15">
        <f>G7/E7</f>
        <v>5000</v>
      </c>
      <c r="G7" s="15">
        <v>75000</v>
      </c>
      <c r="H7" s="42" t="s">
        <v>53</v>
      </c>
      <c r="I7" s="130"/>
      <c r="J7" s="41" t="s">
        <v>14</v>
      </c>
    </row>
    <row r="8" spans="1:18" ht="15.75" thickBot="1" x14ac:dyDescent="0.3">
      <c r="A8" s="7"/>
      <c r="B8" s="7"/>
      <c r="C8" s="7"/>
      <c r="D8" s="3"/>
      <c r="E8" s="3"/>
      <c r="F8" s="3"/>
      <c r="G8" s="4"/>
      <c r="H8" s="4"/>
      <c r="I8" s="4"/>
      <c r="J8" s="3"/>
    </row>
    <row r="9" spans="1:18" ht="15.75" thickBot="1" x14ac:dyDescent="0.3">
      <c r="A9" s="22"/>
      <c r="B9" s="22"/>
      <c r="C9" s="22"/>
      <c r="D9" s="20"/>
      <c r="E9" s="20"/>
      <c r="F9" s="20"/>
      <c r="G9" s="23">
        <f>SUM(G7:G8)</f>
        <v>75000</v>
      </c>
      <c r="H9" s="21"/>
      <c r="I9" s="128"/>
      <c r="J9" s="34"/>
    </row>
    <row r="13" spans="1:18" ht="14.25" customHeight="1" x14ac:dyDescent="0.25"/>
    <row r="14" spans="1:18" x14ac:dyDescent="0.25">
      <c r="B14" t="s">
        <v>15</v>
      </c>
    </row>
    <row r="20" spans="1:1" x14ac:dyDescent="0.25">
      <c r="A20" s="50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6"/>
  <sheetViews>
    <sheetView workbookViewId="0">
      <selection activeCell="G18" sqref="G18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11" t="s">
        <v>176</v>
      </c>
      <c r="C4" s="211"/>
      <c r="D4" s="211"/>
      <c r="E4" s="211"/>
      <c r="F4" s="211"/>
      <c r="G4" s="211"/>
      <c r="H4" s="211"/>
      <c r="I4" s="211"/>
      <c r="J4" s="21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56"/>
      <c r="C5" s="56"/>
      <c r="D5" s="56"/>
      <c r="E5" s="56"/>
      <c r="F5" s="56"/>
      <c r="G5" s="56"/>
      <c r="H5" s="56"/>
      <c r="I5" s="116"/>
      <c r="J5" s="56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</row>
    <row r="8" spans="1:18" ht="15" customHeight="1" x14ac:dyDescent="0.25">
      <c r="A8" s="181" t="s">
        <v>75</v>
      </c>
      <c r="B8" s="175" t="s">
        <v>16</v>
      </c>
      <c r="C8" s="174" t="s">
        <v>9</v>
      </c>
      <c r="D8" s="178" t="s">
        <v>43</v>
      </c>
      <c r="E8" s="178">
        <v>1</v>
      </c>
      <c r="F8" s="171">
        <v>2000000</v>
      </c>
      <c r="G8" s="171">
        <v>2000000</v>
      </c>
      <c r="H8" s="168" t="s">
        <v>76</v>
      </c>
      <c r="I8" s="113"/>
      <c r="J8" s="174" t="s">
        <v>9</v>
      </c>
    </row>
    <row r="9" spans="1:18" ht="51" customHeight="1" x14ac:dyDescent="0.25">
      <c r="A9" s="182"/>
      <c r="B9" s="176"/>
      <c r="C9" s="176"/>
      <c r="D9" s="179"/>
      <c r="E9" s="179"/>
      <c r="F9" s="172"/>
      <c r="G9" s="172"/>
      <c r="H9" s="169"/>
      <c r="I9" s="114"/>
      <c r="J9" s="176"/>
    </row>
    <row r="10" spans="1:18" ht="30.75" customHeight="1" thickBot="1" x14ac:dyDescent="0.3">
      <c r="A10" s="52" t="s">
        <v>130</v>
      </c>
      <c r="B10" s="10" t="s">
        <v>158</v>
      </c>
      <c r="C10" s="122" t="s">
        <v>131</v>
      </c>
      <c r="D10" s="85" t="s">
        <v>43</v>
      </c>
      <c r="E10" s="85">
        <v>1</v>
      </c>
      <c r="F10" s="81">
        <v>276199.44</v>
      </c>
      <c r="G10" s="81">
        <v>276199.44</v>
      </c>
      <c r="H10" s="84" t="s">
        <v>58</v>
      </c>
      <c r="I10" s="127" t="s">
        <v>182</v>
      </c>
      <c r="J10" s="122" t="s">
        <v>131</v>
      </c>
    </row>
    <row r="11" spans="1:18" ht="15.75" thickBot="1" x14ac:dyDescent="0.3">
      <c r="A11" s="22"/>
      <c r="B11" s="22"/>
      <c r="C11" s="22"/>
      <c r="D11" s="20"/>
      <c r="E11" s="20"/>
      <c r="F11" s="20"/>
      <c r="G11" s="25">
        <f>SUM(G8:G10)</f>
        <v>2276199.44</v>
      </c>
      <c r="H11" s="21"/>
      <c r="I11" s="128"/>
      <c r="J11" s="34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mergeCells count="10">
    <mergeCell ref="F8:F9"/>
    <mergeCell ref="G8:G9"/>
    <mergeCell ref="H8:H9"/>
    <mergeCell ref="J8:J9"/>
    <mergeCell ref="B4:J4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2"/>
  <sheetViews>
    <sheetView workbookViewId="0">
      <selection activeCell="G18" sqref="G18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217" t="s">
        <v>177</v>
      </c>
      <c r="C2" s="217"/>
      <c r="D2" s="217"/>
      <c r="E2" s="217"/>
      <c r="F2" s="217"/>
      <c r="G2" s="1"/>
      <c r="H2" s="26"/>
      <c r="I2" s="26"/>
      <c r="J2" s="1"/>
      <c r="K2" s="5"/>
      <c r="L2" s="5"/>
      <c r="M2" s="1"/>
      <c r="N2" s="1"/>
      <c r="O2" s="1"/>
      <c r="P2" s="1"/>
      <c r="Q2" s="1"/>
      <c r="R2" s="1"/>
    </row>
    <row r="3" spans="1:18" x14ac:dyDescent="0.25">
      <c r="A3" s="1"/>
      <c r="B3" s="28"/>
      <c r="C3" s="28"/>
      <c r="D3" s="28"/>
      <c r="E3" s="28"/>
      <c r="F3" s="26"/>
      <c r="G3" s="1"/>
      <c r="H3" s="1"/>
      <c r="I3" s="1"/>
      <c r="J3" s="1"/>
      <c r="K3" s="5"/>
      <c r="L3" s="5"/>
      <c r="M3" s="1"/>
      <c r="N3" s="1"/>
      <c r="O3" s="1"/>
      <c r="P3" s="1"/>
      <c r="Q3" s="1"/>
      <c r="R3" s="1"/>
    </row>
    <row r="5" spans="1:18" ht="48.75" customHeight="1" x14ac:dyDescent="0.25">
      <c r="A5" s="43" t="s">
        <v>48</v>
      </c>
      <c r="B5" s="43" t="s">
        <v>47</v>
      </c>
      <c r="C5" s="43" t="s">
        <v>44</v>
      </c>
      <c r="D5" s="43" t="s">
        <v>7</v>
      </c>
      <c r="E5" s="43" t="s">
        <v>0</v>
      </c>
      <c r="F5" s="43" t="s">
        <v>22</v>
      </c>
      <c r="G5" s="39" t="s">
        <v>51</v>
      </c>
      <c r="H5" s="43" t="s">
        <v>45</v>
      </c>
      <c r="I5" s="49" t="s">
        <v>181</v>
      </c>
      <c r="J5" s="43" t="s">
        <v>46</v>
      </c>
    </row>
    <row r="6" spans="1:18" ht="54.75" customHeight="1" x14ac:dyDescent="0.25">
      <c r="A6" s="29" t="s">
        <v>97</v>
      </c>
      <c r="B6" s="24" t="s">
        <v>154</v>
      </c>
      <c r="C6" s="24" t="s">
        <v>77</v>
      </c>
      <c r="D6" s="14" t="s">
        <v>6</v>
      </c>
      <c r="E6" s="14">
        <v>2</v>
      </c>
      <c r="F6" s="15">
        <f>G6/E6</f>
        <v>20000</v>
      </c>
      <c r="G6" s="15">
        <v>40000</v>
      </c>
      <c r="H6" s="16" t="s">
        <v>78</v>
      </c>
      <c r="I6" s="117" t="s">
        <v>182</v>
      </c>
      <c r="J6" s="12" t="s">
        <v>17</v>
      </c>
    </row>
    <row r="7" spans="1:18" ht="27.75" customHeight="1" x14ac:dyDescent="0.25">
      <c r="A7" s="218" t="s">
        <v>98</v>
      </c>
      <c r="B7" s="174" t="s">
        <v>154</v>
      </c>
      <c r="C7" s="174" t="s">
        <v>77</v>
      </c>
      <c r="D7" s="14" t="s">
        <v>5</v>
      </c>
      <c r="E7" s="15">
        <v>1</v>
      </c>
      <c r="F7" s="15">
        <f>G7/1.12</f>
        <v>70900</v>
      </c>
      <c r="G7" s="47">
        <v>79408</v>
      </c>
      <c r="H7" s="167" t="s">
        <v>79</v>
      </c>
      <c r="I7" s="167"/>
      <c r="J7" s="63" t="s">
        <v>10</v>
      </c>
    </row>
    <row r="8" spans="1:18" ht="27" customHeight="1" x14ac:dyDescent="0.25">
      <c r="A8" s="219"/>
      <c r="B8" s="175"/>
      <c r="C8" s="175"/>
      <c r="D8" s="14" t="s">
        <v>5</v>
      </c>
      <c r="E8" s="15">
        <v>2</v>
      </c>
      <c r="F8" s="15">
        <f>G8/1.12</f>
        <v>28499.999999999996</v>
      </c>
      <c r="G8" s="15">
        <v>31920</v>
      </c>
      <c r="H8" s="168"/>
      <c r="I8" s="168"/>
      <c r="J8" s="31" t="s">
        <v>11</v>
      </c>
    </row>
    <row r="9" spans="1:18" ht="35.25" customHeight="1" x14ac:dyDescent="0.25">
      <c r="A9" s="219"/>
      <c r="B9" s="175"/>
      <c r="C9" s="175"/>
      <c r="D9" s="14" t="s">
        <v>5</v>
      </c>
      <c r="E9" s="15">
        <v>1</v>
      </c>
      <c r="F9" s="15">
        <f>G9/1.12</f>
        <v>79623.214285714275</v>
      </c>
      <c r="G9" s="15">
        <v>89178</v>
      </c>
      <c r="H9" s="168"/>
      <c r="I9" s="168"/>
      <c r="J9" s="31" t="s">
        <v>12</v>
      </c>
    </row>
    <row r="10" spans="1:18" ht="30" customHeight="1" x14ac:dyDescent="0.25">
      <c r="A10" s="220"/>
      <c r="B10" s="176"/>
      <c r="C10" s="176"/>
      <c r="D10" s="14" t="s">
        <v>5</v>
      </c>
      <c r="E10" s="15">
        <v>2</v>
      </c>
      <c r="F10" s="15">
        <f>G10/1.12</f>
        <v>11076.785714285714</v>
      </c>
      <c r="G10" s="15">
        <v>12406</v>
      </c>
      <c r="H10" s="169"/>
      <c r="I10" s="169"/>
      <c r="J10" s="31" t="s">
        <v>13</v>
      </c>
    </row>
    <row r="11" spans="1:18" ht="35.25" customHeight="1" thickBot="1" x14ac:dyDescent="0.3">
      <c r="A11" s="51"/>
      <c r="B11" s="44"/>
      <c r="C11" s="29"/>
      <c r="D11" s="46"/>
      <c r="E11" s="46"/>
      <c r="F11" s="47"/>
      <c r="G11" s="47"/>
      <c r="H11" s="48"/>
      <c r="I11" s="129"/>
      <c r="J11" s="62"/>
    </row>
    <row r="12" spans="1:18" x14ac:dyDescent="0.25">
      <c r="A12" s="108" t="s">
        <v>1</v>
      </c>
      <c r="B12" s="108"/>
      <c r="C12" s="145"/>
      <c r="D12" s="109"/>
      <c r="E12" s="109"/>
      <c r="F12" s="109"/>
      <c r="G12" s="110">
        <f>SUM(G6:G11)</f>
        <v>252912</v>
      </c>
      <c r="H12" s="111"/>
      <c r="I12" s="140"/>
      <c r="J12" s="146"/>
    </row>
    <row r="14" spans="1:18" x14ac:dyDescent="0.25">
      <c r="A14" s="147"/>
      <c r="B14" s="147"/>
      <c r="C14" s="147"/>
      <c r="D14" s="147"/>
      <c r="E14" s="147"/>
      <c r="F14" s="149"/>
      <c r="G14" s="149"/>
      <c r="H14" s="147"/>
      <c r="I14" s="147"/>
      <c r="J14" s="147"/>
    </row>
    <row r="15" spans="1:18" x14ac:dyDescent="0.25">
      <c r="A15" s="147"/>
      <c r="B15" s="147"/>
      <c r="C15" s="147"/>
      <c r="D15" s="147"/>
      <c r="E15" s="147"/>
      <c r="F15" s="149"/>
      <c r="G15" s="149"/>
      <c r="H15" s="147"/>
      <c r="I15" s="147"/>
      <c r="J15" s="147"/>
    </row>
    <row r="16" spans="1:18" x14ac:dyDescent="0.25">
      <c r="A16" s="147"/>
      <c r="B16" s="147"/>
      <c r="C16" s="147"/>
      <c r="D16" s="147"/>
      <c r="E16" s="147"/>
      <c r="F16" s="149"/>
      <c r="G16" s="149"/>
      <c r="H16" s="147"/>
      <c r="I16" s="147"/>
      <c r="J16" s="147"/>
    </row>
    <row r="17" spans="1:10" x14ac:dyDescent="0.25">
      <c r="A17" s="148"/>
      <c r="B17" s="148"/>
      <c r="C17" s="148"/>
      <c r="D17" s="148"/>
      <c r="E17" s="148"/>
      <c r="F17" s="148"/>
      <c r="G17" s="150"/>
      <c r="H17" s="148"/>
      <c r="I17" s="148"/>
      <c r="J17" s="148"/>
    </row>
    <row r="18" spans="1:10" x14ac:dyDescent="0.25">
      <c r="A18" s="147"/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x14ac:dyDescent="0.25">
      <c r="A19" s="147"/>
      <c r="B19" s="147"/>
      <c r="C19" s="147"/>
      <c r="D19" s="147"/>
      <c r="E19" s="147"/>
      <c r="F19" s="147"/>
      <c r="G19" s="147"/>
      <c r="H19" s="147"/>
      <c r="I19" s="147"/>
      <c r="J19" s="147"/>
    </row>
    <row r="20" spans="1:10" x14ac:dyDescent="0.25">
      <c r="A20" s="147"/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x14ac:dyDescent="0.25">
      <c r="A21" s="147"/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x14ac:dyDescent="0.25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</sheetData>
  <mergeCells count="6">
    <mergeCell ref="I7:I10"/>
    <mergeCell ref="B2:F2"/>
    <mergeCell ref="H7:H10"/>
    <mergeCell ref="A7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9"/>
  <sheetViews>
    <sheetView workbookViewId="0">
      <selection activeCell="B18" sqref="B18"/>
    </sheetView>
  </sheetViews>
  <sheetFormatPr defaultRowHeight="15" x14ac:dyDescent="0.25"/>
  <cols>
    <col min="1" max="1" width="34.710937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217" t="s">
        <v>178</v>
      </c>
      <c r="C3" s="217"/>
      <c r="D3" s="217"/>
      <c r="E3" s="217"/>
      <c r="F3" s="217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181" t="s">
        <v>80</v>
      </c>
      <c r="B7" s="175" t="s">
        <v>149</v>
      </c>
      <c r="C7" s="181" t="s">
        <v>18</v>
      </c>
      <c r="D7" s="178" t="s">
        <v>26</v>
      </c>
      <c r="E7" s="178">
        <v>1</v>
      </c>
      <c r="F7" s="171">
        <v>500000</v>
      </c>
      <c r="G7" s="171">
        <v>500000</v>
      </c>
      <c r="H7" s="168" t="s">
        <v>121</v>
      </c>
      <c r="I7" s="130"/>
      <c r="J7" s="181" t="s">
        <v>18</v>
      </c>
    </row>
    <row r="8" spans="1:18" ht="45.75" customHeight="1" x14ac:dyDescent="0.25">
      <c r="A8" s="182"/>
      <c r="B8" s="176"/>
      <c r="C8" s="182"/>
      <c r="D8" s="179"/>
      <c r="E8" s="179"/>
      <c r="F8" s="172"/>
      <c r="G8" s="172"/>
      <c r="H8" s="169"/>
      <c r="I8" s="131"/>
      <c r="J8" s="182"/>
    </row>
    <row r="9" spans="1:18" ht="75" customHeight="1" thickBot="1" x14ac:dyDescent="0.3">
      <c r="A9" s="136" t="s">
        <v>81</v>
      </c>
      <c r="B9" s="134" t="s">
        <v>149</v>
      </c>
      <c r="C9" s="142" t="s">
        <v>20</v>
      </c>
      <c r="D9" s="135" t="s">
        <v>26</v>
      </c>
      <c r="E9" s="135">
        <v>1</v>
      </c>
      <c r="F9" s="132">
        <v>4500000</v>
      </c>
      <c r="G9" s="132">
        <v>4500000</v>
      </c>
      <c r="H9" s="71" t="s">
        <v>122</v>
      </c>
      <c r="I9" s="155" t="s">
        <v>182</v>
      </c>
      <c r="J9" s="142" t="s">
        <v>20</v>
      </c>
    </row>
    <row r="10" spans="1:18" x14ac:dyDescent="0.25">
      <c r="A10" s="225" t="s">
        <v>1</v>
      </c>
      <c r="B10" s="108"/>
      <c r="C10" s="108"/>
      <c r="D10" s="109"/>
      <c r="E10" s="109"/>
      <c r="F10" s="109"/>
      <c r="G10" s="266">
        <f>SUM(G7:G9)</f>
        <v>5000000</v>
      </c>
      <c r="H10" s="111"/>
      <c r="I10" s="265"/>
      <c r="J10" s="146"/>
    </row>
    <row r="11" spans="1:18" ht="87.75" customHeight="1" thickBot="1" x14ac:dyDescent="0.3">
      <c r="A11" s="274" t="s">
        <v>222</v>
      </c>
      <c r="B11" s="228" t="s">
        <v>203</v>
      </c>
      <c r="C11" s="228" t="s">
        <v>56</v>
      </c>
      <c r="D11" s="228" t="s">
        <v>6</v>
      </c>
      <c r="E11" s="228">
        <v>1</v>
      </c>
      <c r="F11" s="228">
        <v>2986926.8</v>
      </c>
      <c r="G11" s="228">
        <f>F11</f>
        <v>2986926.8</v>
      </c>
      <c r="H11" s="228" t="s">
        <v>187</v>
      </c>
      <c r="I11" s="228" t="s">
        <v>182</v>
      </c>
      <c r="J11" s="260" t="s">
        <v>223</v>
      </c>
    </row>
    <row r="12" spans="1:18" x14ac:dyDescent="0.25">
      <c r="A12" s="225" t="s">
        <v>1</v>
      </c>
      <c r="B12" s="112"/>
      <c r="C12" s="112"/>
      <c r="D12" s="112"/>
      <c r="E12" s="112"/>
      <c r="F12" s="112"/>
      <c r="G12" s="77">
        <f>G11</f>
        <v>2986926.8</v>
      </c>
      <c r="H12" s="112"/>
      <c r="I12" s="112"/>
      <c r="J12" s="112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0">
    <mergeCell ref="F7:F8"/>
    <mergeCell ref="G7:G8"/>
    <mergeCell ref="H7:H8"/>
    <mergeCell ref="J7:J8"/>
    <mergeCell ref="B3:F3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R11"/>
  <sheetViews>
    <sheetView workbookViewId="0">
      <selection activeCell="I12" sqref="I12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6" t="s">
        <v>179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43" t="s">
        <v>48</v>
      </c>
      <c r="B7" s="43" t="s">
        <v>47</v>
      </c>
      <c r="C7" s="43" t="s">
        <v>44</v>
      </c>
      <c r="D7" s="43" t="s">
        <v>7</v>
      </c>
      <c r="E7" s="43" t="s">
        <v>0</v>
      </c>
      <c r="F7" s="43" t="s">
        <v>22</v>
      </c>
      <c r="G7" s="39" t="s">
        <v>51</v>
      </c>
      <c r="H7" s="43" t="s">
        <v>45</v>
      </c>
      <c r="I7" s="49" t="s">
        <v>181</v>
      </c>
      <c r="J7" s="43" t="s">
        <v>46</v>
      </c>
    </row>
    <row r="8" spans="1:18" x14ac:dyDescent="0.25">
      <c r="A8" s="181" t="s">
        <v>19</v>
      </c>
      <c r="B8" s="175" t="s">
        <v>149</v>
      </c>
      <c r="C8" s="181" t="s">
        <v>21</v>
      </c>
      <c r="D8" s="178" t="s">
        <v>26</v>
      </c>
      <c r="E8" s="178">
        <v>1</v>
      </c>
      <c r="F8" s="171">
        <v>5000000</v>
      </c>
      <c r="G8" s="171">
        <v>5000000</v>
      </c>
      <c r="H8" s="168" t="s">
        <v>114</v>
      </c>
      <c r="I8" s="130"/>
      <c r="J8" s="181" t="s">
        <v>21</v>
      </c>
    </row>
    <row r="9" spans="1:18" ht="34.5" customHeight="1" x14ac:dyDescent="0.25">
      <c r="A9" s="182"/>
      <c r="B9" s="176"/>
      <c r="C9" s="182"/>
      <c r="D9" s="179"/>
      <c r="E9" s="179"/>
      <c r="F9" s="172"/>
      <c r="G9" s="172"/>
      <c r="H9" s="169"/>
      <c r="I9" s="131"/>
      <c r="J9" s="182"/>
    </row>
    <row r="10" spans="1:18" ht="28.5" customHeight="1" thickBot="1" x14ac:dyDescent="0.3">
      <c r="A10" s="29"/>
      <c r="B10" s="24"/>
      <c r="C10" s="12"/>
      <c r="D10" s="14"/>
      <c r="E10" s="14"/>
      <c r="F10" s="15"/>
      <c r="G10" s="15"/>
      <c r="H10" s="37"/>
      <c r="I10" s="37"/>
      <c r="J10" s="12"/>
    </row>
    <row r="11" spans="1:18" ht="15.75" thickBot="1" x14ac:dyDescent="0.3">
      <c r="A11" s="22"/>
      <c r="B11" s="22"/>
      <c r="C11" s="22"/>
      <c r="D11" s="20"/>
      <c r="E11" s="20"/>
      <c r="F11" s="20"/>
      <c r="G11" s="25">
        <f>SUM(G8:G10)</f>
        <v>5000000</v>
      </c>
      <c r="H11" s="21"/>
      <c r="I11" s="128"/>
      <c r="J11" s="34"/>
    </row>
  </sheetData>
  <mergeCells count="9">
    <mergeCell ref="F8:F9"/>
    <mergeCell ref="G8:G9"/>
    <mergeCell ref="H8:H9"/>
    <mergeCell ref="J8:J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8"/>
  <sheetViews>
    <sheetView workbookViewId="0">
      <selection activeCell="I15" sqref="I15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5.710937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33"/>
      <c r="B2" s="65" t="s">
        <v>180</v>
      </c>
      <c r="C2" s="65"/>
      <c r="D2" s="65"/>
      <c r="E2" s="65"/>
      <c r="F2" s="65"/>
      <c r="G2" s="65"/>
      <c r="H2" s="65"/>
      <c r="I2" s="65"/>
      <c r="J2" s="33"/>
    </row>
    <row r="3" spans="1:18" x14ac:dyDescent="0.25">
      <c r="A3" s="33"/>
      <c r="B3" s="65"/>
      <c r="C3" s="65"/>
      <c r="D3" s="65"/>
      <c r="E3" s="65"/>
      <c r="F3" s="65"/>
      <c r="G3" s="65"/>
      <c r="H3" s="65"/>
      <c r="I3" s="65"/>
      <c r="J3" s="33"/>
    </row>
    <row r="4" spans="1:18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Q4" s="36"/>
    </row>
    <row r="5" spans="1:18" ht="66" customHeight="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8" x14ac:dyDescent="0.25">
      <c r="A6" s="181" t="s">
        <v>23</v>
      </c>
      <c r="B6" s="175" t="s">
        <v>149</v>
      </c>
      <c r="C6" s="181" t="s">
        <v>24</v>
      </c>
      <c r="D6" s="178" t="s">
        <v>26</v>
      </c>
      <c r="E6" s="178">
        <v>1</v>
      </c>
      <c r="F6" s="171">
        <v>614284</v>
      </c>
      <c r="G6" s="171">
        <v>614284</v>
      </c>
      <c r="H6" s="168" t="s">
        <v>123</v>
      </c>
      <c r="I6" s="130"/>
      <c r="J6" s="181" t="s">
        <v>24</v>
      </c>
    </row>
    <row r="7" spans="1:18" ht="57" customHeight="1" x14ac:dyDescent="0.25">
      <c r="A7" s="182"/>
      <c r="B7" s="176"/>
      <c r="C7" s="182"/>
      <c r="D7" s="179"/>
      <c r="E7" s="179"/>
      <c r="F7" s="172"/>
      <c r="G7" s="172"/>
      <c r="H7" s="169"/>
      <c r="I7" s="131" t="s">
        <v>182</v>
      </c>
      <c r="J7" s="182"/>
    </row>
    <row r="8" spans="1:18" ht="39" thickBot="1" x14ac:dyDescent="0.3">
      <c r="A8" s="29" t="s">
        <v>27</v>
      </c>
      <c r="B8" s="57"/>
      <c r="C8" s="12" t="s">
        <v>85</v>
      </c>
      <c r="D8" s="14" t="s">
        <v>26</v>
      </c>
      <c r="E8" s="14">
        <v>1</v>
      </c>
      <c r="F8" s="15">
        <v>55120</v>
      </c>
      <c r="G8" s="15">
        <v>55120</v>
      </c>
      <c r="H8" s="80" t="s">
        <v>84</v>
      </c>
      <c r="I8" s="141" t="s">
        <v>182</v>
      </c>
      <c r="J8" s="12" t="s">
        <v>85</v>
      </c>
    </row>
    <row r="9" spans="1:18" ht="15.75" thickBot="1" x14ac:dyDescent="0.3">
      <c r="A9" s="22"/>
      <c r="B9" s="22"/>
      <c r="C9" s="22"/>
      <c r="D9" s="20"/>
      <c r="E9" s="20"/>
      <c r="F9" s="20"/>
      <c r="G9" s="25">
        <f>SUM(G6:G8)</f>
        <v>669404</v>
      </c>
      <c r="H9" s="21"/>
      <c r="I9" s="128"/>
      <c r="J9" s="34"/>
    </row>
    <row r="10" spans="1:18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8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2" spans="1:18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</row>
    <row r="13" spans="1:18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8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8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18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0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</row>
  </sheetData>
  <mergeCells count="9">
    <mergeCell ref="F6:F7"/>
    <mergeCell ref="G6:G7"/>
    <mergeCell ref="H6:H7"/>
    <mergeCell ref="J6:J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15"/>
  <sheetViews>
    <sheetView workbookViewId="0">
      <selection activeCell="L16" sqref="L16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17.28515625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6" t="s">
        <v>145</v>
      </c>
      <c r="C3" s="26"/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26"/>
      <c r="C4" s="26"/>
      <c r="D4" s="26"/>
      <c r="E4" s="2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181" t="s">
        <v>41</v>
      </c>
      <c r="B7" s="175" t="s">
        <v>146</v>
      </c>
      <c r="C7" s="174" t="s">
        <v>25</v>
      </c>
      <c r="D7" s="178" t="s">
        <v>26</v>
      </c>
      <c r="E7" s="178">
        <v>1</v>
      </c>
      <c r="F7" s="171">
        <v>20320.16</v>
      </c>
      <c r="G7" s="171">
        <v>20320.16</v>
      </c>
      <c r="H7" s="168" t="s">
        <v>58</v>
      </c>
      <c r="I7" s="130"/>
      <c r="J7" s="174" t="s">
        <v>25</v>
      </c>
      <c r="K7" s="1"/>
      <c r="L7" s="1"/>
      <c r="M7" s="1"/>
      <c r="N7" s="1"/>
      <c r="O7" s="1"/>
      <c r="P7" s="1"/>
      <c r="Q7" s="1"/>
      <c r="R7" s="1"/>
      <c r="S7" s="1"/>
    </row>
    <row r="8" spans="1:19" ht="69.75" customHeight="1" x14ac:dyDescent="0.25">
      <c r="A8" s="182"/>
      <c r="B8" s="176"/>
      <c r="C8" s="176"/>
      <c r="D8" s="179"/>
      <c r="E8" s="179"/>
      <c r="F8" s="172"/>
      <c r="G8" s="172"/>
      <c r="H8" s="169"/>
      <c r="I8" s="131"/>
      <c r="J8" s="176"/>
      <c r="K8" s="1"/>
      <c r="L8" s="1"/>
      <c r="M8" s="1"/>
      <c r="N8" s="1"/>
      <c r="O8" s="1"/>
      <c r="P8" s="1"/>
      <c r="Q8" s="1"/>
      <c r="R8" s="1"/>
      <c r="S8" s="1"/>
    </row>
    <row r="9" spans="1:19" ht="63" customHeight="1" thickBot="1" x14ac:dyDescent="0.3">
      <c r="A9" s="104" t="s">
        <v>192</v>
      </c>
      <c r="B9" s="102" t="s">
        <v>146</v>
      </c>
      <c r="C9" s="102" t="s">
        <v>137</v>
      </c>
      <c r="D9" s="106" t="s">
        <v>43</v>
      </c>
      <c r="E9" s="106">
        <v>1</v>
      </c>
      <c r="F9" s="105">
        <v>7500000</v>
      </c>
      <c r="G9" s="137">
        <v>7500000</v>
      </c>
      <c r="H9" s="103" t="s">
        <v>138</v>
      </c>
      <c r="I9" s="138"/>
      <c r="J9" s="157" t="s">
        <v>137</v>
      </c>
      <c r="K9" s="1"/>
      <c r="L9" s="1"/>
      <c r="M9" s="1"/>
      <c r="N9" s="1"/>
      <c r="O9" s="1"/>
      <c r="P9" s="1"/>
      <c r="Q9" s="1"/>
      <c r="R9" s="1"/>
      <c r="S9" s="1"/>
    </row>
    <row r="10" spans="1:19" ht="22.5" customHeight="1" x14ac:dyDescent="0.25">
      <c r="A10" s="108" t="s">
        <v>1</v>
      </c>
      <c r="B10" s="118"/>
      <c r="C10" s="118"/>
      <c r="D10" s="109"/>
      <c r="E10" s="109"/>
      <c r="F10" s="109"/>
      <c r="G10" s="266">
        <f>SUM(G5:G9)</f>
        <v>7520320.1600000001</v>
      </c>
      <c r="H10" s="111"/>
      <c r="I10" s="140"/>
      <c r="J10" s="119"/>
      <c r="K10" s="1"/>
      <c r="L10" s="1"/>
      <c r="M10" s="1"/>
      <c r="N10" s="1"/>
      <c r="O10" s="1"/>
      <c r="P10" s="1"/>
      <c r="Q10" s="1"/>
      <c r="R10" s="1"/>
      <c r="S10" s="1"/>
    </row>
    <row r="11" spans="1:19" ht="36.75" customHeight="1" x14ac:dyDescent="0.25">
      <c r="A11" s="95" t="s">
        <v>127</v>
      </c>
      <c r="B11" s="106" t="s">
        <v>146</v>
      </c>
      <c r="C11" s="102" t="s">
        <v>77</v>
      </c>
      <c r="D11" s="106" t="s">
        <v>6</v>
      </c>
      <c r="E11" s="106">
        <v>1</v>
      </c>
      <c r="F11" s="96">
        <v>213807</v>
      </c>
      <c r="G11" s="96">
        <v>213807</v>
      </c>
      <c r="H11" s="11" t="s">
        <v>129</v>
      </c>
      <c r="I11" s="11"/>
      <c r="J11" s="157" t="s">
        <v>128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ht="25.5" x14ac:dyDescent="0.25">
      <c r="A12" s="104" t="s">
        <v>193</v>
      </c>
      <c r="B12" s="102" t="s">
        <v>146</v>
      </c>
      <c r="C12" s="102" t="s">
        <v>77</v>
      </c>
      <c r="D12" s="106" t="s">
        <v>6</v>
      </c>
      <c r="E12" s="106">
        <v>1</v>
      </c>
      <c r="F12" s="105">
        <v>2642112</v>
      </c>
      <c r="G12" s="105">
        <v>2642112</v>
      </c>
      <c r="H12" s="103" t="s">
        <v>143</v>
      </c>
      <c r="I12" s="138"/>
      <c r="J12" s="157" t="s">
        <v>144</v>
      </c>
    </row>
    <row r="13" spans="1:19" x14ac:dyDescent="0.25">
      <c r="A13" s="112"/>
      <c r="B13" s="112"/>
      <c r="C13" s="112"/>
      <c r="D13" s="112"/>
      <c r="E13" s="112"/>
      <c r="F13" s="112"/>
      <c r="G13" s="79">
        <f>SUM(G11:G12)</f>
        <v>2855919</v>
      </c>
      <c r="H13" s="112"/>
      <c r="I13" s="112"/>
      <c r="J13" s="267"/>
    </row>
    <row r="14" spans="1:19" ht="99.75" customHeight="1" x14ac:dyDescent="0.25">
      <c r="A14" s="227" t="s">
        <v>213</v>
      </c>
      <c r="B14" s="228" t="s">
        <v>203</v>
      </c>
      <c r="C14" s="260" t="s">
        <v>56</v>
      </c>
      <c r="D14" s="228" t="s">
        <v>6</v>
      </c>
      <c r="E14" s="228">
        <v>1</v>
      </c>
      <c r="F14" s="228">
        <v>597308</v>
      </c>
      <c r="G14" s="228">
        <f>F14</f>
        <v>597308</v>
      </c>
      <c r="H14" s="228" t="s">
        <v>200</v>
      </c>
      <c r="I14" s="228" t="s">
        <v>182</v>
      </c>
      <c r="J14" s="260" t="s">
        <v>212</v>
      </c>
    </row>
    <row r="15" spans="1:19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</row>
  </sheetData>
  <mergeCells count="9">
    <mergeCell ref="F7:F8"/>
    <mergeCell ref="G7:G8"/>
    <mergeCell ref="H7:H8"/>
    <mergeCell ref="J7:J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10"/>
  <sheetViews>
    <sheetView topLeftCell="A3" workbookViewId="0">
      <selection activeCell="I35" sqref="I35:I36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9.85546875" bestFit="1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6" t="s">
        <v>202</v>
      </c>
      <c r="C3" s="26"/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26"/>
      <c r="C4" s="26"/>
      <c r="D4" s="26"/>
      <c r="E4" s="2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234" t="s">
        <v>204</v>
      </c>
      <c r="B7" s="235" t="s">
        <v>203</v>
      </c>
      <c r="C7" s="236" t="s">
        <v>56</v>
      </c>
      <c r="D7" s="237" t="s">
        <v>6</v>
      </c>
      <c r="E7" s="237">
        <v>9</v>
      </c>
      <c r="F7" s="238">
        <v>57490</v>
      </c>
      <c r="G7" s="238">
        <f>F7*E7</f>
        <v>517410</v>
      </c>
      <c r="H7" s="239" t="s">
        <v>187</v>
      </c>
      <c r="I7" s="240" t="s">
        <v>182</v>
      </c>
      <c r="J7" s="236" t="s">
        <v>205</v>
      </c>
      <c r="K7" s="1"/>
      <c r="L7" s="1"/>
      <c r="M7" s="1"/>
      <c r="N7" s="1"/>
      <c r="O7" s="1"/>
      <c r="P7" s="1"/>
      <c r="Q7" s="1"/>
      <c r="R7" s="1"/>
      <c r="S7" s="1"/>
    </row>
    <row r="8" spans="1:19" ht="84.75" customHeight="1" thickBot="1" x14ac:dyDescent="0.3">
      <c r="A8" s="241"/>
      <c r="B8" s="242"/>
      <c r="C8" s="242"/>
      <c r="D8" s="243"/>
      <c r="E8" s="243"/>
      <c r="F8" s="244"/>
      <c r="G8" s="244"/>
      <c r="H8" s="245"/>
      <c r="I8" s="246"/>
      <c r="J8" s="242"/>
      <c r="K8" s="1"/>
      <c r="L8" s="1"/>
      <c r="M8" s="1"/>
      <c r="N8" s="1"/>
      <c r="O8" s="1"/>
      <c r="P8" s="1"/>
      <c r="Q8" s="1"/>
      <c r="R8" s="1"/>
      <c r="S8" s="1"/>
    </row>
    <row r="9" spans="1:19" ht="22.5" customHeight="1" thickBot="1" x14ac:dyDescent="0.3">
      <c r="A9" s="143" t="s">
        <v>1</v>
      </c>
      <c r="B9" s="223"/>
      <c r="C9" s="223"/>
      <c r="D9" s="20"/>
      <c r="E9" s="20"/>
      <c r="F9" s="20"/>
      <c r="G9" s="25">
        <f>SUM(G5:G8)</f>
        <v>517410</v>
      </c>
      <c r="H9" s="21"/>
      <c r="I9" s="128"/>
      <c r="J9" s="224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"/>
      <c r="B10" s="1"/>
      <c r="C10" s="1"/>
      <c r="D10" s="1"/>
      <c r="E10" s="1"/>
      <c r="F10" s="1"/>
      <c r="G10" s="222"/>
      <c r="H10" s="1"/>
      <c r="I10" s="1"/>
      <c r="J10" s="1"/>
    </row>
  </sheetData>
  <mergeCells count="10">
    <mergeCell ref="G7:G8"/>
    <mergeCell ref="H7:H8"/>
    <mergeCell ref="J7:J8"/>
    <mergeCell ref="I7:I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4"/>
  <sheetViews>
    <sheetView workbookViewId="0">
      <selection activeCell="O11" sqref="O11"/>
    </sheetView>
  </sheetViews>
  <sheetFormatPr defaultRowHeight="15" x14ac:dyDescent="0.25"/>
  <cols>
    <col min="1" max="1" width="23.140625" customWidth="1"/>
    <col min="2" max="2" width="20" customWidth="1"/>
    <col min="3" max="3" width="22.7109375" customWidth="1"/>
    <col min="4" max="4" width="10.5703125" customWidth="1"/>
    <col min="5" max="5" width="11.5703125" customWidth="1"/>
    <col min="6" max="6" width="17.5703125" customWidth="1"/>
    <col min="7" max="7" width="17.7109375" customWidth="1"/>
    <col min="8" max="9" width="12.85546875" customWidth="1"/>
    <col min="10" max="10" width="24.1406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"/>
      <c r="B2" s="5"/>
      <c r="C2" s="5"/>
      <c r="D2" s="5"/>
      <c r="E2" s="5"/>
      <c r="F2" s="1"/>
      <c r="G2" s="1"/>
      <c r="H2" s="1"/>
      <c r="I2" s="1"/>
      <c r="K2" s="5"/>
      <c r="L2" s="5"/>
      <c r="M2" s="1"/>
      <c r="N2" s="1"/>
      <c r="O2" s="1"/>
      <c r="P2" s="1"/>
      <c r="Q2" s="1"/>
      <c r="R2" s="1"/>
    </row>
    <row r="3" spans="1:18" ht="39" customHeight="1" x14ac:dyDescent="0.25">
      <c r="A3" s="1"/>
      <c r="B3" s="180" t="s">
        <v>152</v>
      </c>
      <c r="C3" s="180"/>
      <c r="D3" s="180"/>
      <c r="E3" s="180"/>
      <c r="F3" s="180"/>
      <c r="G3" s="180"/>
      <c r="H3" s="26"/>
      <c r="I3" s="26"/>
      <c r="J3" s="26"/>
      <c r="K3" s="27"/>
      <c r="L3" s="28"/>
      <c r="M3" s="26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191</v>
      </c>
      <c r="J6" s="49" t="s">
        <v>46</v>
      </c>
      <c r="K6" s="258"/>
    </row>
    <row r="7" spans="1:18" ht="51.75" customHeight="1" x14ac:dyDescent="0.25">
      <c r="A7" s="227" t="s">
        <v>206</v>
      </c>
      <c r="B7" s="228" t="s">
        <v>203</v>
      </c>
      <c r="C7" s="226" t="s">
        <v>56</v>
      </c>
      <c r="D7" s="228" t="s">
        <v>6</v>
      </c>
      <c r="E7" s="228">
        <v>2</v>
      </c>
      <c r="F7" s="257">
        <v>97000</v>
      </c>
      <c r="G7" s="228">
        <f>F7*E7</f>
        <v>194000</v>
      </c>
      <c r="H7" s="228" t="s">
        <v>200</v>
      </c>
      <c r="I7" s="228" t="s">
        <v>182</v>
      </c>
      <c r="J7" s="260" t="s">
        <v>225</v>
      </c>
      <c r="K7" s="259"/>
    </row>
    <row r="8" spans="1:18" x14ac:dyDescent="0.25">
      <c r="A8" s="261" t="s">
        <v>208</v>
      </c>
      <c r="B8" s="235" t="s">
        <v>203</v>
      </c>
      <c r="C8" s="235" t="s">
        <v>209</v>
      </c>
      <c r="D8" s="237" t="s">
        <v>6</v>
      </c>
      <c r="E8" s="237">
        <v>6</v>
      </c>
      <c r="F8" s="238">
        <v>55000</v>
      </c>
      <c r="G8" s="238">
        <f>F8*E8</f>
        <v>330000</v>
      </c>
      <c r="H8" s="239" t="s">
        <v>207</v>
      </c>
      <c r="I8" s="236" t="s">
        <v>182</v>
      </c>
      <c r="J8" s="262" t="s">
        <v>217</v>
      </c>
      <c r="K8" s="258"/>
    </row>
    <row r="9" spans="1:18" ht="58.5" customHeight="1" x14ac:dyDescent="0.25">
      <c r="A9" s="241"/>
      <c r="B9" s="242"/>
      <c r="C9" s="242"/>
      <c r="D9" s="243"/>
      <c r="E9" s="243"/>
      <c r="F9" s="244"/>
      <c r="G9" s="244"/>
      <c r="H9" s="245"/>
      <c r="I9" s="246"/>
      <c r="J9" s="262"/>
      <c r="K9" s="258"/>
    </row>
    <row r="10" spans="1:18" ht="65.25" customHeight="1" x14ac:dyDescent="0.25">
      <c r="A10" s="275" t="s">
        <v>208</v>
      </c>
      <c r="B10" s="260" t="s">
        <v>203</v>
      </c>
      <c r="C10" s="260" t="s">
        <v>209</v>
      </c>
      <c r="D10" s="228" t="s">
        <v>6</v>
      </c>
      <c r="E10" s="228">
        <v>3220</v>
      </c>
      <c r="F10" s="264">
        <v>500</v>
      </c>
      <c r="G10" s="264">
        <f>F10*E10</f>
        <v>1610000</v>
      </c>
      <c r="H10" s="263" t="s">
        <v>207</v>
      </c>
      <c r="I10" s="228" t="s">
        <v>182</v>
      </c>
      <c r="J10" s="260" t="s">
        <v>218</v>
      </c>
    </row>
    <row r="11" spans="1:18" ht="80.25" customHeight="1" x14ac:dyDescent="0.25">
      <c r="A11" s="158" t="s">
        <v>216</v>
      </c>
      <c r="B11" s="260" t="s">
        <v>203</v>
      </c>
      <c r="C11" s="260" t="s">
        <v>210</v>
      </c>
      <c r="D11" s="228" t="s">
        <v>6</v>
      </c>
      <c r="E11" s="228">
        <v>2</v>
      </c>
      <c r="F11" s="263" t="s">
        <v>211</v>
      </c>
      <c r="G11" s="264">
        <v>2520800</v>
      </c>
      <c r="H11" s="263" t="s">
        <v>207</v>
      </c>
      <c r="I11" s="228" t="s">
        <v>182</v>
      </c>
      <c r="J11" s="260" t="s">
        <v>219</v>
      </c>
    </row>
    <row r="12" spans="1:18" ht="15.75" thickBot="1" x14ac:dyDescent="0.3">
      <c r="A12" s="159"/>
      <c r="B12" s="154"/>
      <c r="C12" s="154"/>
      <c r="D12" s="156"/>
      <c r="E12" s="156"/>
      <c r="F12" s="152"/>
      <c r="G12" s="152"/>
      <c r="H12" s="151"/>
      <c r="I12" s="151"/>
      <c r="J12" s="153"/>
    </row>
    <row r="13" spans="1:18" ht="15.75" thickBot="1" x14ac:dyDescent="0.3">
      <c r="A13" s="22" t="s">
        <v>1</v>
      </c>
      <c r="B13" s="22"/>
      <c r="C13" s="22"/>
      <c r="D13" s="20"/>
      <c r="E13" s="20"/>
      <c r="F13" s="20"/>
      <c r="G13" s="276">
        <f>SUM(G7:G12)</f>
        <v>4654800</v>
      </c>
      <c r="H13" s="277"/>
      <c r="I13" s="128"/>
      <c r="J13" s="34"/>
    </row>
    <row r="14" spans="1:18" ht="14.25" customHeight="1" x14ac:dyDescent="0.25"/>
  </sheetData>
  <mergeCells count="11">
    <mergeCell ref="I8:I9"/>
    <mergeCell ref="J8:J9"/>
    <mergeCell ref="B3:G3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22"/>
  <sheetViews>
    <sheetView workbookViewId="0">
      <selection activeCell="E24" sqref="E24"/>
    </sheetView>
  </sheetViews>
  <sheetFormatPr defaultRowHeight="15" x14ac:dyDescent="0.25"/>
  <cols>
    <col min="1" max="1" width="27.285156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173" t="s">
        <v>153</v>
      </c>
      <c r="C2" s="173"/>
      <c r="D2" s="173"/>
      <c r="E2" s="173"/>
      <c r="F2" s="173"/>
      <c r="G2" s="173"/>
      <c r="H2" s="173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46</v>
      </c>
    </row>
    <row r="6" spans="1:9" ht="15" customHeight="1" x14ac:dyDescent="0.25">
      <c r="A6" s="181" t="s">
        <v>57</v>
      </c>
      <c r="B6" s="175" t="s">
        <v>154</v>
      </c>
      <c r="C6" s="174" t="s">
        <v>56</v>
      </c>
      <c r="D6" s="178" t="s">
        <v>6</v>
      </c>
      <c r="E6" s="178">
        <v>1</v>
      </c>
      <c r="F6" s="171">
        <v>2246619</v>
      </c>
      <c r="G6" s="171">
        <v>2246619</v>
      </c>
      <c r="H6" s="168" t="s">
        <v>182</v>
      </c>
      <c r="I6" s="174" t="s">
        <v>37</v>
      </c>
    </row>
    <row r="7" spans="1:9" x14ac:dyDescent="0.25">
      <c r="A7" s="182"/>
      <c r="B7" s="176"/>
      <c r="C7" s="176"/>
      <c r="D7" s="179"/>
      <c r="E7" s="179"/>
      <c r="F7" s="172"/>
      <c r="G7" s="172"/>
      <c r="H7" s="169"/>
      <c r="I7" s="176"/>
    </row>
    <row r="8" spans="1:9" x14ac:dyDescent="0.25">
      <c r="A8" s="66" t="s">
        <v>1</v>
      </c>
      <c r="B8" s="67"/>
      <c r="C8" s="67"/>
      <c r="D8" s="68"/>
      <c r="E8" s="68"/>
      <c r="F8" s="69"/>
      <c r="G8" s="69">
        <f>G6</f>
        <v>2246619</v>
      </c>
      <c r="H8" s="70"/>
      <c r="I8" s="67"/>
    </row>
    <row r="9" spans="1:9" ht="25.5" x14ac:dyDescent="0.25">
      <c r="A9" s="29" t="s">
        <v>59</v>
      </c>
      <c r="B9" s="57" t="s">
        <v>155</v>
      </c>
      <c r="C9" s="57" t="s">
        <v>3</v>
      </c>
      <c r="D9" s="14" t="s">
        <v>26</v>
      </c>
      <c r="E9" s="14">
        <v>1</v>
      </c>
      <c r="F9" s="15">
        <v>1271431.2</v>
      </c>
      <c r="G9" s="15">
        <v>1271431.2</v>
      </c>
      <c r="H9" s="58" t="s">
        <v>58</v>
      </c>
      <c r="I9" s="57" t="s">
        <v>3</v>
      </c>
    </row>
    <row r="10" spans="1:9" ht="29.25" customHeight="1" x14ac:dyDescent="0.25">
      <c r="A10" s="32" t="s">
        <v>100</v>
      </c>
      <c r="B10" s="11"/>
      <c r="C10" s="57" t="s">
        <v>109</v>
      </c>
      <c r="D10" s="14" t="s">
        <v>26</v>
      </c>
      <c r="E10" s="14">
        <v>1</v>
      </c>
      <c r="F10" s="13">
        <v>13000000</v>
      </c>
      <c r="G10" s="13">
        <v>13000000</v>
      </c>
      <c r="H10" s="14" t="s">
        <v>58</v>
      </c>
      <c r="I10" s="57" t="s">
        <v>109</v>
      </c>
    </row>
    <row r="11" spans="1:9" ht="38.25" x14ac:dyDescent="0.25">
      <c r="A11" s="32" t="s">
        <v>101</v>
      </c>
      <c r="B11" s="11"/>
      <c r="C11" s="57" t="s">
        <v>109</v>
      </c>
      <c r="D11" s="14" t="s">
        <v>26</v>
      </c>
      <c r="E11" s="14">
        <v>1</v>
      </c>
      <c r="F11" s="13">
        <v>10000000</v>
      </c>
      <c r="G11" s="13">
        <v>10000000</v>
      </c>
      <c r="H11" s="14" t="s">
        <v>58</v>
      </c>
      <c r="I11" s="57" t="s">
        <v>109</v>
      </c>
    </row>
    <row r="12" spans="1:9" ht="57" customHeight="1" x14ac:dyDescent="0.25">
      <c r="A12" s="32" t="s">
        <v>102</v>
      </c>
      <c r="B12" s="11"/>
      <c r="C12" s="57" t="s">
        <v>109</v>
      </c>
      <c r="D12" s="14" t="s">
        <v>26</v>
      </c>
      <c r="E12" s="14">
        <v>1</v>
      </c>
      <c r="F12" s="13">
        <v>9000000</v>
      </c>
      <c r="G12" s="13">
        <v>9000000</v>
      </c>
      <c r="H12" s="14" t="s">
        <v>58</v>
      </c>
      <c r="I12" s="57" t="s">
        <v>109</v>
      </c>
    </row>
    <row r="13" spans="1:9" ht="51" x14ac:dyDescent="0.25">
      <c r="A13" s="32" t="s">
        <v>103</v>
      </c>
      <c r="B13" s="11"/>
      <c r="C13" s="57" t="s">
        <v>109</v>
      </c>
      <c r="D13" s="14" t="s">
        <v>26</v>
      </c>
      <c r="E13" s="14">
        <v>1</v>
      </c>
      <c r="F13" s="13">
        <v>9000000</v>
      </c>
      <c r="G13" s="13">
        <v>9000000</v>
      </c>
      <c r="H13" s="14" t="s">
        <v>58</v>
      </c>
      <c r="I13" s="57" t="s">
        <v>109</v>
      </c>
    </row>
    <row r="14" spans="1:9" ht="38.25" x14ac:dyDescent="0.25">
      <c r="A14" s="32" t="s">
        <v>104</v>
      </c>
      <c r="B14" s="11"/>
      <c r="C14" s="57" t="s">
        <v>109</v>
      </c>
      <c r="D14" s="14" t="s">
        <v>26</v>
      </c>
      <c r="E14" s="14">
        <v>1</v>
      </c>
      <c r="F14" s="13">
        <v>9000000</v>
      </c>
      <c r="G14" s="13">
        <v>9000000</v>
      </c>
      <c r="H14" s="14" t="s">
        <v>58</v>
      </c>
      <c r="I14" s="57" t="s">
        <v>109</v>
      </c>
    </row>
    <row r="15" spans="1:9" ht="38.25" x14ac:dyDescent="0.25">
      <c r="A15" s="32" t="s">
        <v>106</v>
      </c>
      <c r="B15" s="11"/>
      <c r="C15" s="57" t="s">
        <v>109</v>
      </c>
      <c r="D15" s="14" t="s">
        <v>26</v>
      </c>
      <c r="E15" s="14">
        <v>1</v>
      </c>
      <c r="F15" s="13">
        <v>10000000</v>
      </c>
      <c r="G15" s="13">
        <v>10000000</v>
      </c>
      <c r="H15" s="14" t="s">
        <v>58</v>
      </c>
      <c r="I15" s="57" t="s">
        <v>109</v>
      </c>
    </row>
    <row r="16" spans="1:9" ht="51" x14ac:dyDescent="0.25">
      <c r="A16" s="32" t="s">
        <v>105</v>
      </c>
      <c r="B16" s="11"/>
      <c r="C16" s="57" t="s">
        <v>109</v>
      </c>
      <c r="D16" s="14" t="s">
        <v>26</v>
      </c>
      <c r="E16" s="14">
        <v>1</v>
      </c>
      <c r="F16" s="13">
        <v>10000000</v>
      </c>
      <c r="G16" s="13">
        <v>10000000</v>
      </c>
      <c r="H16" s="14" t="s">
        <v>58</v>
      </c>
      <c r="I16" s="57" t="s">
        <v>109</v>
      </c>
    </row>
    <row r="17" spans="1:9" ht="38.25" x14ac:dyDescent="0.25">
      <c r="A17" s="32" t="s">
        <v>107</v>
      </c>
      <c r="B17" s="11"/>
      <c r="C17" s="57" t="s">
        <v>109</v>
      </c>
      <c r="D17" s="14" t="s">
        <v>26</v>
      </c>
      <c r="E17" s="14">
        <v>1</v>
      </c>
      <c r="F17" s="13">
        <v>10000000</v>
      </c>
      <c r="G17" s="13">
        <v>10000000</v>
      </c>
      <c r="H17" s="14" t="s">
        <v>58</v>
      </c>
      <c r="I17" s="57" t="s">
        <v>109</v>
      </c>
    </row>
    <row r="18" spans="1:9" ht="38.25" x14ac:dyDescent="0.25">
      <c r="A18" s="64" t="s">
        <v>108</v>
      </c>
      <c r="B18" s="71"/>
      <c r="C18" s="54" t="s">
        <v>109</v>
      </c>
      <c r="D18" s="55" t="s">
        <v>26</v>
      </c>
      <c r="E18" s="55">
        <v>1</v>
      </c>
      <c r="F18" s="72">
        <v>9000000</v>
      </c>
      <c r="G18" s="72">
        <v>9000000</v>
      </c>
      <c r="H18" s="55" t="s">
        <v>58</v>
      </c>
      <c r="I18" s="54" t="s">
        <v>109</v>
      </c>
    </row>
    <row r="19" spans="1:9" x14ac:dyDescent="0.25">
      <c r="A19" s="73" t="s">
        <v>1</v>
      </c>
      <c r="B19" s="74"/>
      <c r="C19" s="74"/>
      <c r="D19" s="74"/>
      <c r="E19" s="74"/>
      <c r="F19" s="75"/>
      <c r="G19" s="75">
        <f>SUM(G9:G18)</f>
        <v>90271431.200000003</v>
      </c>
      <c r="H19" s="74"/>
      <c r="I19" s="7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33"/>
      <c r="B21" s="33"/>
      <c r="C21" s="33"/>
      <c r="D21" s="33"/>
      <c r="E21" s="33"/>
      <c r="F21" s="33"/>
      <c r="G21" s="33"/>
      <c r="H21" s="33"/>
      <c r="I21" s="33"/>
    </row>
    <row r="22" spans="1:9" x14ac:dyDescent="0.25">
      <c r="A22" s="33"/>
      <c r="B22" s="33"/>
      <c r="C22" s="33"/>
      <c r="D22" s="33"/>
      <c r="E22" s="33"/>
      <c r="F22" s="33"/>
      <c r="G22" s="33"/>
      <c r="H22" s="33"/>
      <c r="I22" s="33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3"/>
  <sheetViews>
    <sheetView workbookViewId="0">
      <selection activeCell="H16" sqref="H16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173" t="s">
        <v>156</v>
      </c>
      <c r="C2" s="173"/>
      <c r="D2" s="173"/>
      <c r="E2" s="173"/>
      <c r="F2" s="173"/>
      <c r="G2" s="173"/>
      <c r="H2" s="173"/>
      <c r="I2" s="133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194</v>
      </c>
      <c r="J5" s="49" t="s">
        <v>46</v>
      </c>
      <c r="K5" s="1"/>
    </row>
    <row r="6" spans="1:11" ht="72.75" customHeight="1" x14ac:dyDescent="0.25">
      <c r="A6" s="183" t="s">
        <v>54</v>
      </c>
      <c r="B6" s="185" t="s">
        <v>155</v>
      </c>
      <c r="C6" s="10" t="s">
        <v>3</v>
      </c>
      <c r="D6" s="178" t="s">
        <v>26</v>
      </c>
      <c r="E6" s="178">
        <v>1</v>
      </c>
      <c r="F6" s="171">
        <f>G6/E6</f>
        <v>1100000</v>
      </c>
      <c r="G6" s="171">
        <v>1100000</v>
      </c>
      <c r="H6" s="168" t="s">
        <v>111</v>
      </c>
      <c r="I6" s="130"/>
      <c r="J6" s="175" t="s">
        <v>3</v>
      </c>
      <c r="K6" s="1"/>
    </row>
    <row r="7" spans="1:11" ht="102" hidden="1" customHeight="1" x14ac:dyDescent="0.25">
      <c r="A7" s="184"/>
      <c r="B7" s="185"/>
      <c r="C7" s="30" t="s">
        <v>32</v>
      </c>
      <c r="D7" s="179"/>
      <c r="E7" s="179"/>
      <c r="F7" s="172"/>
      <c r="G7" s="172"/>
      <c r="H7" s="169"/>
      <c r="I7" s="131"/>
      <c r="J7" s="176"/>
      <c r="K7" s="1"/>
    </row>
    <row r="8" spans="1:11" ht="39" thickBot="1" x14ac:dyDescent="0.3">
      <c r="A8" s="120" t="s">
        <v>39</v>
      </c>
      <c r="B8" s="102" t="s">
        <v>155</v>
      </c>
      <c r="C8" s="30" t="s">
        <v>38</v>
      </c>
      <c r="D8" s="14" t="s">
        <v>26</v>
      </c>
      <c r="E8" s="14">
        <v>1</v>
      </c>
      <c r="F8" s="144">
        <v>49904.480000000003</v>
      </c>
      <c r="G8" s="15">
        <v>49904.480000000003</v>
      </c>
      <c r="H8" s="15" t="s">
        <v>110</v>
      </c>
      <c r="I8" s="137"/>
      <c r="J8" s="30" t="s">
        <v>38</v>
      </c>
      <c r="K8" s="1"/>
    </row>
    <row r="9" spans="1:11" ht="15.75" thickBot="1" x14ac:dyDescent="0.3">
      <c r="A9" s="22"/>
      <c r="B9" s="22"/>
      <c r="C9" s="22"/>
      <c r="D9" s="20"/>
      <c r="E9" s="20"/>
      <c r="F9" s="20"/>
      <c r="G9" s="23">
        <f>SUM(G6:G8)</f>
        <v>1149904.48</v>
      </c>
      <c r="H9" s="21"/>
      <c r="I9" s="128"/>
      <c r="J9" s="34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customHeight="1" x14ac:dyDescent="0.25"/>
  </sheetData>
  <mergeCells count="9">
    <mergeCell ref="G6:G7"/>
    <mergeCell ref="H6:H7"/>
    <mergeCell ref="J6:J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21"/>
  <sheetViews>
    <sheetView workbookViewId="0">
      <selection activeCell="K12" sqref="K12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73" t="s">
        <v>157</v>
      </c>
      <c r="C4" s="173"/>
      <c r="D4" s="173"/>
      <c r="E4" s="173"/>
      <c r="F4" s="173"/>
      <c r="G4" s="173"/>
      <c r="H4" s="173"/>
      <c r="I4" s="115"/>
      <c r="J4" s="1"/>
      <c r="K4" s="1"/>
      <c r="L4" s="1"/>
    </row>
    <row r="5" spans="1:12" x14ac:dyDescent="0.25">
      <c r="A5" s="1"/>
      <c r="B5" s="53"/>
      <c r="C5" s="53"/>
      <c r="D5" s="53"/>
      <c r="E5" s="53"/>
      <c r="F5" s="53"/>
      <c r="G5" s="53"/>
      <c r="H5" s="53"/>
      <c r="I5" s="115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  <c r="K7" s="1"/>
      <c r="L7" s="1"/>
    </row>
    <row r="8" spans="1:12" ht="15" customHeight="1" x14ac:dyDescent="0.25">
      <c r="A8" s="186" t="s">
        <v>39</v>
      </c>
      <c r="B8" s="188" t="s">
        <v>158</v>
      </c>
      <c r="C8" s="190" t="s">
        <v>60</v>
      </c>
      <c r="D8" s="191" t="s">
        <v>26</v>
      </c>
      <c r="E8" s="191">
        <v>1</v>
      </c>
      <c r="F8" s="193">
        <v>20320.16</v>
      </c>
      <c r="G8" s="193">
        <v>20320.16</v>
      </c>
      <c r="H8" s="195" t="s">
        <v>110</v>
      </c>
      <c r="I8" s="162"/>
      <c r="J8" s="190" t="s">
        <v>60</v>
      </c>
      <c r="K8" s="1"/>
      <c r="L8" s="1"/>
    </row>
    <row r="9" spans="1:12" ht="51.75" customHeight="1" x14ac:dyDescent="0.25">
      <c r="A9" s="187"/>
      <c r="B9" s="189"/>
      <c r="C9" s="189"/>
      <c r="D9" s="192"/>
      <c r="E9" s="192"/>
      <c r="F9" s="194"/>
      <c r="G9" s="194"/>
      <c r="H9" s="196"/>
      <c r="I9" s="163"/>
      <c r="J9" s="189"/>
      <c r="K9" s="1"/>
      <c r="L9" s="1"/>
    </row>
    <row r="10" spans="1:12" ht="51.75" customHeight="1" x14ac:dyDescent="0.25">
      <c r="A10" s="164" t="s">
        <v>185</v>
      </c>
      <c r="B10" s="160" t="s">
        <v>186</v>
      </c>
      <c r="C10" s="160" t="s">
        <v>140</v>
      </c>
      <c r="D10" s="165" t="s">
        <v>26</v>
      </c>
      <c r="E10" s="165">
        <v>2</v>
      </c>
      <c r="F10" s="161">
        <v>1235425.5</v>
      </c>
      <c r="G10" s="161">
        <f>F10*E10</f>
        <v>2470851</v>
      </c>
      <c r="H10" s="166" t="s">
        <v>187</v>
      </c>
      <c r="I10" s="166" t="s">
        <v>182</v>
      </c>
      <c r="J10" s="160" t="s">
        <v>140</v>
      </c>
      <c r="K10" s="1"/>
      <c r="L10" s="1"/>
    </row>
    <row r="11" spans="1:12" ht="16.5" customHeight="1" x14ac:dyDescent="0.25">
      <c r="A11" s="273" t="s">
        <v>1</v>
      </c>
      <c r="B11" s="268"/>
      <c r="C11" s="268"/>
      <c r="D11" s="269"/>
      <c r="E11" s="269"/>
      <c r="F11" s="270"/>
      <c r="G11" s="272">
        <f>G8+G10</f>
        <v>2491171.16</v>
      </c>
      <c r="H11" s="271"/>
      <c r="I11" s="271"/>
      <c r="J11" s="268"/>
      <c r="K11" s="1"/>
      <c r="L11" s="1"/>
    </row>
    <row r="12" spans="1:12" ht="69.75" customHeight="1" x14ac:dyDescent="0.25">
      <c r="A12" s="221" t="s">
        <v>220</v>
      </c>
      <c r="B12" s="230" t="s">
        <v>201</v>
      </c>
      <c r="C12" s="231" t="s">
        <v>56</v>
      </c>
      <c r="D12" s="230" t="s">
        <v>6</v>
      </c>
      <c r="E12" s="230">
        <v>2</v>
      </c>
      <c r="F12" s="232">
        <v>1398000</v>
      </c>
      <c r="G12" s="232">
        <f>F12</f>
        <v>1398000</v>
      </c>
      <c r="H12" s="230" t="s">
        <v>200</v>
      </c>
      <c r="I12" s="233" t="s">
        <v>182</v>
      </c>
      <c r="J12" s="231" t="s">
        <v>221</v>
      </c>
      <c r="K12" s="1"/>
      <c r="L12" s="1"/>
    </row>
    <row r="13" spans="1:12" x14ac:dyDescent="0.25">
      <c r="A13" s="145" t="s">
        <v>1</v>
      </c>
      <c r="B13" s="145"/>
      <c r="C13" s="145"/>
      <c r="D13" s="252"/>
      <c r="E13" s="252"/>
      <c r="F13" s="252"/>
      <c r="G13" s="253">
        <f>G12</f>
        <v>1398000</v>
      </c>
      <c r="H13" s="254"/>
      <c r="I13" s="255"/>
      <c r="J13" s="256"/>
      <c r="K13" s="1"/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10">
    <mergeCell ref="F8:F9"/>
    <mergeCell ref="G8:G9"/>
    <mergeCell ref="H8:H9"/>
    <mergeCell ref="J8:J9"/>
    <mergeCell ref="B4:H4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"/>
  <sheetViews>
    <sheetView workbookViewId="0">
      <selection activeCell="H22" sqref="H22"/>
    </sheetView>
  </sheetViews>
  <sheetFormatPr defaultRowHeight="15" x14ac:dyDescent="0.25"/>
  <cols>
    <col min="1" max="1" width="19.28515625" customWidth="1"/>
    <col min="2" max="2" width="30.7109375" customWidth="1"/>
    <col min="3" max="3" width="13" customWidth="1"/>
    <col min="4" max="4" width="11.140625" customWidth="1"/>
    <col min="5" max="5" width="13.42578125" customWidth="1"/>
    <col min="6" max="6" width="8.5703125" customWidth="1"/>
    <col min="7" max="7" width="12.85546875" customWidth="1"/>
    <col min="8" max="9" width="13.28515625" customWidth="1"/>
    <col min="10" max="10" width="12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/>
      <c r="B2" s="173" t="s">
        <v>159</v>
      </c>
      <c r="C2" s="173"/>
      <c r="D2" s="173"/>
      <c r="E2" s="173"/>
      <c r="F2" s="173"/>
      <c r="G2" s="173"/>
      <c r="H2" s="173"/>
      <c r="I2" s="115"/>
      <c r="J2" s="17"/>
      <c r="K2" s="17"/>
    </row>
    <row r="3" spans="1:11" ht="11.25" customHeight="1" x14ac:dyDescent="0.25">
      <c r="A3" s="17"/>
      <c r="B3" s="53"/>
      <c r="C3" s="53"/>
      <c r="D3" s="53"/>
      <c r="E3" s="53"/>
      <c r="F3" s="53"/>
      <c r="G3" s="53"/>
      <c r="H3" s="53"/>
      <c r="I3" s="115"/>
      <c r="J3" s="17"/>
      <c r="K3" s="17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5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  <c r="K5" s="17"/>
    </row>
    <row r="6" spans="1:11" x14ac:dyDescent="0.25">
      <c r="A6" s="181" t="s">
        <v>183</v>
      </c>
      <c r="B6" s="175" t="s">
        <v>188</v>
      </c>
      <c r="C6" s="174" t="s">
        <v>14</v>
      </c>
      <c r="D6" s="178" t="s">
        <v>43</v>
      </c>
      <c r="E6" s="178">
        <v>1</v>
      </c>
      <c r="F6" s="171" t="s">
        <v>184</v>
      </c>
      <c r="G6" s="171">
        <v>663612</v>
      </c>
      <c r="H6" s="168" t="s">
        <v>58</v>
      </c>
      <c r="I6" s="167" t="s">
        <v>182</v>
      </c>
      <c r="J6" s="174" t="s">
        <v>14</v>
      </c>
      <c r="K6" s="17"/>
    </row>
    <row r="7" spans="1:11" ht="27" customHeight="1" x14ac:dyDescent="0.25">
      <c r="A7" s="182"/>
      <c r="B7" s="176"/>
      <c r="C7" s="176"/>
      <c r="D7" s="179"/>
      <c r="E7" s="179"/>
      <c r="F7" s="172"/>
      <c r="G7" s="172"/>
      <c r="H7" s="169"/>
      <c r="I7" s="169"/>
      <c r="J7" s="176"/>
      <c r="K7" s="17"/>
    </row>
    <row r="8" spans="1:11" ht="15.75" thickBot="1" x14ac:dyDescent="0.3">
      <c r="A8" s="29"/>
      <c r="B8" s="57"/>
      <c r="C8" s="57"/>
      <c r="D8" s="14"/>
      <c r="E8" s="14"/>
      <c r="F8" s="15"/>
      <c r="G8" s="15"/>
      <c r="H8" s="58"/>
      <c r="I8" s="117"/>
      <c r="J8" s="57"/>
      <c r="K8" s="17"/>
    </row>
    <row r="9" spans="1:11" ht="15.75" thickBot="1" x14ac:dyDescent="0.3">
      <c r="A9" s="22"/>
      <c r="B9" s="22"/>
      <c r="C9" s="22"/>
      <c r="D9" s="20"/>
      <c r="E9" s="20"/>
      <c r="F9" s="20"/>
      <c r="G9" s="25">
        <f>SUM(G6:G8)</f>
        <v>663612</v>
      </c>
      <c r="H9" s="21"/>
      <c r="I9" s="128"/>
      <c r="J9" s="34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</sheetData>
  <mergeCells count="11">
    <mergeCell ref="J6:J7"/>
    <mergeCell ref="B2:H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15"/>
  <sheetViews>
    <sheetView workbookViewId="0">
      <selection activeCell="C8" sqref="C8:C9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3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173" t="s">
        <v>160</v>
      </c>
      <c r="C4" s="173"/>
      <c r="D4" s="173"/>
      <c r="E4" s="173"/>
      <c r="F4" s="173"/>
      <c r="G4" s="173"/>
      <c r="H4" s="173"/>
      <c r="I4" s="133"/>
      <c r="J4" s="1"/>
    </row>
    <row r="5" spans="1:10" x14ac:dyDescent="0.25">
      <c r="A5" s="1"/>
      <c r="B5" s="53"/>
      <c r="C5" s="53"/>
      <c r="D5" s="53"/>
      <c r="E5" s="53"/>
      <c r="F5" s="53"/>
      <c r="G5" s="53"/>
      <c r="H5" s="53"/>
      <c r="I5" s="133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51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</row>
    <row r="8" spans="1:10" ht="15" customHeight="1" x14ac:dyDescent="0.25">
      <c r="A8" s="181" t="s">
        <v>61</v>
      </c>
      <c r="B8" s="175" t="s">
        <v>158</v>
      </c>
      <c r="C8" s="174" t="s">
        <v>62</v>
      </c>
      <c r="D8" s="178" t="s">
        <v>6</v>
      </c>
      <c r="E8" s="178">
        <v>1</v>
      </c>
      <c r="F8" s="171">
        <v>1307000</v>
      </c>
      <c r="G8" s="171">
        <v>1307000</v>
      </c>
      <c r="H8" s="168" t="s">
        <v>83</v>
      </c>
      <c r="I8" s="167" t="s">
        <v>182</v>
      </c>
      <c r="J8" s="174" t="s">
        <v>82</v>
      </c>
    </row>
    <row r="9" spans="1:10" ht="31.5" customHeight="1" x14ac:dyDescent="0.25">
      <c r="A9" s="182"/>
      <c r="B9" s="176"/>
      <c r="C9" s="176"/>
      <c r="D9" s="179"/>
      <c r="E9" s="179"/>
      <c r="F9" s="172"/>
      <c r="G9" s="172"/>
      <c r="H9" s="169"/>
      <c r="I9" s="169"/>
      <c r="J9" s="176"/>
    </row>
    <row r="10" spans="1:10" ht="15.75" thickBot="1" x14ac:dyDescent="0.3">
      <c r="A10" s="29"/>
      <c r="B10" s="57"/>
      <c r="C10" s="57"/>
      <c r="D10" s="14"/>
      <c r="E10" s="14"/>
      <c r="F10" s="15"/>
      <c r="G10" s="15"/>
      <c r="H10" s="58"/>
      <c r="I10" s="138"/>
      <c r="J10" s="57"/>
    </row>
    <row r="11" spans="1:10" ht="15.75" thickBot="1" x14ac:dyDescent="0.3">
      <c r="A11" s="22"/>
      <c r="B11" s="22"/>
      <c r="C11" s="22"/>
      <c r="D11" s="20"/>
      <c r="E11" s="20"/>
      <c r="F11" s="20"/>
      <c r="G11" s="25">
        <f>SUM(G8:G10)</f>
        <v>1307000</v>
      </c>
      <c r="H11" s="21"/>
      <c r="I11" s="128"/>
      <c r="J11" s="34"/>
    </row>
    <row r="12" spans="1:10" ht="15" customHeight="1" x14ac:dyDescent="0.25">
      <c r="A12" s="181" t="s">
        <v>139</v>
      </c>
      <c r="B12" s="175" t="s">
        <v>161</v>
      </c>
      <c r="C12" s="174" t="s">
        <v>140</v>
      </c>
      <c r="D12" s="178" t="s">
        <v>6</v>
      </c>
      <c r="E12" s="178">
        <v>1</v>
      </c>
      <c r="F12" s="171">
        <v>1297000</v>
      </c>
      <c r="G12" s="171">
        <v>1297000</v>
      </c>
      <c r="H12" s="168" t="s">
        <v>141</v>
      </c>
      <c r="I12" s="197"/>
      <c r="J12" s="174" t="s">
        <v>140</v>
      </c>
    </row>
    <row r="13" spans="1:10" x14ac:dyDescent="0.25">
      <c r="A13" s="182"/>
      <c r="B13" s="176"/>
      <c r="C13" s="176"/>
      <c r="D13" s="179"/>
      <c r="E13" s="179"/>
      <c r="F13" s="172"/>
      <c r="G13" s="172"/>
      <c r="H13" s="169"/>
      <c r="I13" s="169"/>
      <c r="J13" s="176"/>
    </row>
    <row r="14" spans="1:10" ht="15.75" thickBot="1" x14ac:dyDescent="0.3">
      <c r="A14" s="92"/>
      <c r="B14" s="90"/>
      <c r="C14" s="90"/>
      <c r="D14" s="94"/>
      <c r="E14" s="94"/>
      <c r="F14" s="93"/>
      <c r="G14" s="93"/>
      <c r="H14" s="91"/>
      <c r="I14" s="138"/>
      <c r="J14" s="90"/>
    </row>
    <row r="15" spans="1:10" ht="15.75" thickBot="1" x14ac:dyDescent="0.3">
      <c r="A15" s="22"/>
      <c r="B15" s="22"/>
      <c r="C15" s="22"/>
      <c r="D15" s="20"/>
      <c r="E15" s="20"/>
      <c r="F15" s="20"/>
      <c r="G15" s="25">
        <f>SUM(G12:G14)</f>
        <v>1297000</v>
      </c>
      <c r="H15" s="21"/>
      <c r="I15" s="128"/>
      <c r="J15" s="34"/>
    </row>
  </sheetData>
  <mergeCells count="21">
    <mergeCell ref="F12:F13"/>
    <mergeCell ref="G12:G13"/>
    <mergeCell ref="H12:H13"/>
    <mergeCell ref="J12:J13"/>
    <mergeCell ref="A12:A13"/>
    <mergeCell ref="B12:B13"/>
    <mergeCell ref="C12:C13"/>
    <mergeCell ref="D12:D13"/>
    <mergeCell ref="E12:E13"/>
    <mergeCell ref="I12:I13"/>
    <mergeCell ref="B4:H4"/>
    <mergeCell ref="C8:C9"/>
    <mergeCell ref="A8:A9"/>
    <mergeCell ref="B8:B9"/>
    <mergeCell ref="J8:J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"/>
  <sheetViews>
    <sheetView workbookViewId="0">
      <selection activeCell="A6" sqref="A6:J7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9" width="13.28515625" customWidth="1"/>
    <col min="10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5"/>
      <c r="C2" s="204" t="s">
        <v>162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"/>
      <c r="P2" s="1"/>
      <c r="Q2" s="1"/>
      <c r="R2" s="1"/>
    </row>
    <row r="3" spans="1:18" x14ac:dyDescent="0.25">
      <c r="A3" s="1"/>
      <c r="B3" s="5"/>
      <c r="C3" s="5"/>
      <c r="D3" s="5"/>
      <c r="E3" s="5"/>
      <c r="F3" s="1"/>
      <c r="G3" s="1"/>
      <c r="H3" s="1"/>
      <c r="I3" s="1"/>
      <c r="K3" s="5"/>
      <c r="L3" s="5"/>
      <c r="M3" s="1"/>
      <c r="N3" s="1"/>
      <c r="O3" s="1"/>
      <c r="P3" s="1"/>
      <c r="Q3" s="1"/>
      <c r="R3" s="1"/>
    </row>
    <row r="5" spans="1:18" ht="5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8" x14ac:dyDescent="0.25">
      <c r="A6" s="206" t="s">
        <v>41</v>
      </c>
      <c r="B6" s="208"/>
      <c r="C6" s="202" t="s">
        <v>190</v>
      </c>
      <c r="D6" s="209" t="s">
        <v>26</v>
      </c>
      <c r="E6" s="209">
        <v>1</v>
      </c>
      <c r="F6" s="198">
        <v>66959.199999999997</v>
      </c>
      <c r="G6" s="198">
        <v>66959.199999999997</v>
      </c>
      <c r="H6" s="200" t="s">
        <v>58</v>
      </c>
      <c r="I6" s="205"/>
      <c r="J6" s="202" t="s">
        <v>190</v>
      </c>
    </row>
    <row r="7" spans="1:18" x14ac:dyDescent="0.25">
      <c r="A7" s="207"/>
      <c r="B7" s="203"/>
      <c r="C7" s="203"/>
      <c r="D7" s="210"/>
      <c r="E7" s="210"/>
      <c r="F7" s="199"/>
      <c r="G7" s="199"/>
      <c r="H7" s="201"/>
      <c r="I7" s="201"/>
      <c r="J7" s="203"/>
    </row>
    <row r="8" spans="1:18" ht="15.75" thickBot="1" x14ac:dyDescent="0.3">
      <c r="A8" s="29"/>
      <c r="B8" s="24"/>
      <c r="C8" s="24"/>
      <c r="D8" s="14"/>
      <c r="E8" s="14"/>
      <c r="F8" s="15"/>
      <c r="G8" s="15"/>
      <c r="H8" s="16"/>
      <c r="I8" s="138"/>
      <c r="J8" s="24"/>
    </row>
    <row r="9" spans="1:18" ht="15.75" thickBot="1" x14ac:dyDescent="0.3">
      <c r="A9" s="22"/>
      <c r="B9" s="22"/>
      <c r="C9" s="22"/>
      <c r="D9" s="20"/>
      <c r="E9" s="20"/>
      <c r="F9" s="20"/>
      <c r="G9" s="25">
        <f>SUM(G6:G8)</f>
        <v>66959.199999999997</v>
      </c>
      <c r="H9" s="21"/>
      <c r="I9" s="128"/>
      <c r="J9" s="34"/>
    </row>
  </sheetData>
  <mergeCells count="11"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C2:N2"/>
    <mergeCell ref="I6:I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АР 19679003</vt:lpstr>
      <vt:lpstr>Лист21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2025-06-03T10:08:04Z</dcterms:modified>
</cp:coreProperties>
</file>