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filterPrivacy="1" defaultThemeVersion="124226"/>
  <xr:revisionPtr revIDLastSave="0" documentId="13_ncr:1_{836B922A-5A94-425A-BD19-D33137BC1DE3}" xr6:coauthVersionLast="40" xr6:coauthVersionMax="40" xr10:uidLastSave="{00000000-0000-0000-0000-000000000000}"/>
  <bookViews>
    <workbookView xWindow="0" yWindow="0" windowWidth="28800" windowHeight="11625" firstSheet="18" activeTab="26" xr2:uid="{00000000-000D-0000-FFFF-FFFF00000000}"/>
  </bookViews>
  <sheets>
    <sheet name="АР23487758 (2)" sheetId="31" r:id="rId1"/>
    <sheet name="06-01-092 от 18.03.25 г." sheetId="29" r:id="rId2"/>
    <sheet name="АР23486643" sheetId="27" r:id="rId3"/>
    <sheet name="АР23488151" sheetId="25" r:id="rId4"/>
    <sheet name="ПЦФ455-23-25(Насиев) (2)" sheetId="24" r:id="rId5"/>
    <sheet name="ПЦФ455-23-25(Онаев)" sheetId="23" r:id="rId6"/>
    <sheet name="АР19679451" sheetId="22" r:id="rId7"/>
    <sheet name="АР23489274" sheetId="21" r:id="rId8"/>
    <sheet name="ПЦФ-392 Монтаев" sheetId="20" r:id="rId9"/>
    <sheet name="АР23489173" sheetId="19" r:id="rId10"/>
    <sheet name="АР23487950" sheetId="18" r:id="rId11"/>
    <sheet name="АР19577569" sheetId="17" r:id="rId12"/>
    <sheet name="АР19579335" sheetId="16" r:id="rId13"/>
    <sheet name="Лист1" sheetId="30" state="hidden" r:id="rId14"/>
    <sheet name="АР23486846" sheetId="14" r:id="rId15"/>
    <sheet name="АР19175509" sheetId="13" r:id="rId16"/>
    <sheet name="АР19680057" sheetId="12" r:id="rId17"/>
    <sheet name="ПЦФ-417-23-25-4" sheetId="11" r:id="rId18"/>
    <sheet name="АР23490202" sheetId="2" r:id="rId19"/>
    <sheet name="АР19577616" sheetId="3" r:id="rId20"/>
    <sheet name="АР19679003" sheetId="4" r:id="rId21"/>
    <sheet name="АР23489500" sheetId="5" r:id="rId22"/>
    <sheet name="АР23488282" sheetId="6" r:id="rId23"/>
    <sheet name="АР23487588" sheetId="7" r:id="rId24"/>
    <sheet name="AP23490604" sheetId="8" r:id="rId25"/>
    <sheet name="АР23487474" sheetId="9" r:id="rId26"/>
    <sheet name="АР22782840" sheetId="10" r:id="rId27"/>
    <sheet name="Лист21" sheetId="28" state="hidden" r:id="rId28"/>
  </sheets>
  <calcPr calcId="191029" refMode="R1C1"/>
</workbook>
</file>

<file path=xl/calcChain.xml><?xml version="1.0" encoding="utf-8"?>
<calcChain xmlns="http://schemas.openxmlformats.org/spreadsheetml/2006/main">
  <c r="G13" i="10" l="1"/>
  <c r="G15" i="20" l="1"/>
  <c r="G10" i="10" l="1"/>
  <c r="G11" i="18"/>
  <c r="G9" i="18"/>
  <c r="G9" i="3" l="1"/>
  <c r="G10" i="3"/>
  <c r="G17" i="2" l="1"/>
  <c r="G12" i="3" l="1"/>
  <c r="G14" i="3" s="1"/>
  <c r="G8" i="24"/>
  <c r="G19" i="24"/>
  <c r="G9" i="29"/>
  <c r="G10" i="25"/>
  <c r="F10" i="6"/>
  <c r="F9" i="6"/>
  <c r="F8" i="6"/>
  <c r="F7" i="6"/>
  <c r="G9" i="14" l="1"/>
  <c r="G9" i="19"/>
  <c r="G9" i="21"/>
  <c r="G9" i="9"/>
  <c r="G11" i="8"/>
  <c r="G10" i="7"/>
  <c r="F6" i="6"/>
  <c r="G12" i="6"/>
  <c r="G11" i="5"/>
  <c r="G10" i="4"/>
  <c r="G11" i="11"/>
  <c r="G10" i="12"/>
  <c r="G9" i="13" l="1"/>
  <c r="G11" i="16"/>
  <c r="G10" i="17"/>
  <c r="G11" i="20"/>
  <c r="G11" i="22" l="1"/>
  <c r="F6" i="23"/>
  <c r="G10" i="23"/>
  <c r="F7" i="27"/>
  <c r="G9" i="27"/>
  <c r="G12" i="31"/>
</calcChain>
</file>

<file path=xl/sharedStrings.xml><?xml version="1.0" encoding="utf-8"?>
<sst xmlns="http://schemas.openxmlformats.org/spreadsheetml/2006/main" count="590" uniqueCount="191">
  <si>
    <t>кол-во</t>
  </si>
  <si>
    <t>Итого:</t>
  </si>
  <si>
    <t xml:space="preserve">Проведение транскриптмного анализа на платформе </t>
  </si>
  <si>
    <t xml:space="preserve">Публикация статьи </t>
  </si>
  <si>
    <t>Получение патента</t>
  </si>
  <si>
    <t>упак</t>
  </si>
  <si>
    <t>шт</t>
  </si>
  <si>
    <t>ед.из</t>
  </si>
  <si>
    <t>РГП на ПХВ"НИИС"</t>
  </si>
  <si>
    <t>Проведение анализа требований и целей к цифровой модели агропромышленного предприятия</t>
  </si>
  <si>
    <t>Рестриктаза B GII</t>
  </si>
  <si>
    <t>Рестриктаза Tag1</t>
  </si>
  <si>
    <t>Рекомбинантная форма,выделенная из E,coli</t>
  </si>
  <si>
    <t xml:space="preserve">Смесь растворная амонийных солей </t>
  </si>
  <si>
    <t>Публикация статьи</t>
  </si>
  <si>
    <t xml:space="preserve"> </t>
  </si>
  <si>
    <t>Протокола не будет договор 2024 г.</t>
  </si>
  <si>
    <t>Олигонуклеотиды,синтезированные по технологгии 100имоль</t>
  </si>
  <si>
    <t>Проведения консультации,исследования и изучения клещей динамика иксодовых</t>
  </si>
  <si>
    <t>Научно-исследовательский произ. центр "MVA Group"</t>
  </si>
  <si>
    <t>Проведение комплексного анализа биоматериала от КРС и иксодовых клещей</t>
  </si>
  <si>
    <t>Проведение комплексного анализа биоматериала от собак</t>
  </si>
  <si>
    <t>цена</t>
  </si>
  <si>
    <t>Публикация 1 статьи и (или) обзоров в рецензируемых научных изданиях, индексируемых в Science Citation Index Expanded базы Web of Science и (или) имеющих процентиль по CiteScore в базе Scopus не менее 50 (пятидесяти)</t>
  </si>
  <si>
    <t>Kazakhstan Buildings ТОО</t>
  </si>
  <si>
    <t>Услуги по плазменной резки металла по изготовлению деталей</t>
  </si>
  <si>
    <t>Подача заявки на не менее 1 (один) патент на изобретение (включая положительное решение по нему)</t>
  </si>
  <si>
    <t>Статья КОКСОНВО</t>
  </si>
  <si>
    <t>усл</t>
  </si>
  <si>
    <t>РИЦ</t>
  </si>
  <si>
    <t>Проведение транскриптомного анализа на платформе Affymetrix (GeneTitan, Thermo Fisher Scientific) с использованием чипов GeneChip™ Bovine Gene 1.0 ST Array</t>
  </si>
  <si>
    <t>Создание системы управления для шестирядной сеялки</t>
  </si>
  <si>
    <t>Создание автоматизированной системы управления дозирующими устройствами минеральных удобрений и семян для шестирядной сеялки</t>
  </si>
  <si>
    <t>Внедрение сенсорного дисплея Nextion в систему управления с целью настройки объемов минеральных удобрений и семян</t>
  </si>
  <si>
    <t>Тестирование функциональности автоматизированной сеялки</t>
  </si>
  <si>
    <t xml:space="preserve">услуги плазменной резки металла </t>
  </si>
  <si>
    <t>Публикация статьи или обзора в рецензируемом научном издании, индексируемом в Science Citation Index Expanded базы Web of Science и (или) имеющем процентиль по CiteScore в базе Scopus не менее 35 (тридцати пяти)</t>
  </si>
  <si>
    <t>Публикация статей в международном рецензируемом издании</t>
  </si>
  <si>
    <t>Проведение SNP - генотипирования с широким покрытием генома и обработка результатов</t>
  </si>
  <si>
    <t>Печь муфельная</t>
  </si>
  <si>
    <t>Подача заявки на полезную модель</t>
  </si>
  <si>
    <t>РГП на ПХВ НИИС</t>
  </si>
  <si>
    <t>Институт биологии и биотехнологии растении</t>
  </si>
  <si>
    <t xml:space="preserve">НИИС  КИС МЮ РК РГП </t>
  </si>
  <si>
    <t>За прием заявок и проведение экспертизы</t>
  </si>
  <si>
    <t>усл.</t>
  </si>
  <si>
    <t>Предмет договора</t>
  </si>
  <si>
    <t>Срок выполнения</t>
  </si>
  <si>
    <t>Краткое описание и условия договора</t>
  </si>
  <si>
    <t>Номер протокола</t>
  </si>
  <si>
    <t>Название поставщика и номер договора</t>
  </si>
  <si>
    <t>Университет имени Шакарима города Семей  договор  №1 от 11.03.2025 г.</t>
  </si>
  <si>
    <t>Kazakhstan Buildings ТОО договор №3 от 28.03.2025 г.</t>
  </si>
  <si>
    <t>сумма  в тенге</t>
  </si>
  <si>
    <t>КАЗНАУ исУниверситет НАО  №1/1 от 26.03.2025 г.</t>
  </si>
  <si>
    <t xml:space="preserve">  26.03.2025 по 26.04.2025 г.</t>
  </si>
  <si>
    <t>ASPIRANS (АСПИРАНС) ТОО                  №569393 от 14.02.2025</t>
  </si>
  <si>
    <t>сентябрь 2025 г.</t>
  </si>
  <si>
    <t>Поставка оборудования</t>
  </si>
  <si>
    <t xml:space="preserve">     17.03.2025г. по 14.07.2025 г.</t>
  </si>
  <si>
    <t>Elementum ТОО №032/25 от 13.03.2025 г.</t>
  </si>
  <si>
    <t>2025 г.</t>
  </si>
  <si>
    <t>ASPIRANS (АСПИРАНС) ТОО №1-564961 от 14.02.2025</t>
  </si>
  <si>
    <t>Прием заявок и проведение формальной экспертизы</t>
  </si>
  <si>
    <t>НаноТех ТОО  №2024/04 от 09.04.2025 г.</t>
  </si>
  <si>
    <t xml:space="preserve">Поставка оборудования </t>
  </si>
  <si>
    <t>01.10.2025 г.</t>
  </si>
  <si>
    <t>ASPIRANS (АСПИРАНС) ТОО №749831 от 16.04.2025 г.</t>
  </si>
  <si>
    <t>до 01.10.2025 г.</t>
  </si>
  <si>
    <t>16.04.2025 г.</t>
  </si>
  <si>
    <t>Estonian University of Life Sciences</t>
  </si>
  <si>
    <t>Участие и выступление с докладом на международной конференции</t>
  </si>
  <si>
    <t xml:space="preserve">Институт биологии и биотехнологии растении №4 от 09.04.2025 г.  </t>
  </si>
  <si>
    <t>ASPIRANS (АСПИРАНС) ТОО                                     №126519 от 26.03.2025 г.</t>
  </si>
  <si>
    <t>17.03.2025 г.</t>
  </si>
  <si>
    <t>ТОО Адвена                              дог.№46-2025 от 20.02.25 г.</t>
  </si>
  <si>
    <t>Институт биологии и биотехнологии растении        №6 от 09.04.2025 г.</t>
  </si>
  <si>
    <t>до 31.12.2025 г.</t>
  </si>
  <si>
    <t>Aspirans ТОО                                                      дог.№246765 от14.02.2024 г.</t>
  </si>
  <si>
    <t>GAB-group of outsourcing companies ТОО       №241213-1    от 13.12.2024 г.</t>
  </si>
  <si>
    <t>апрель-май</t>
  </si>
  <si>
    <t>Поставка расходных материалов</t>
  </si>
  <si>
    <t>60 рабочих дней с даты заключения договора</t>
  </si>
  <si>
    <t>40 календарных дней с даты заключения договора</t>
  </si>
  <si>
    <t>Институт зоологии КН МОН РК                        №23/4 от 26.03.2025 г.</t>
  </si>
  <si>
    <t>Научно-исследовательский произ. центр "MVA Group"                                                      №23/5 от 26.03.2025 г.</t>
  </si>
  <si>
    <t>Электронный склерометр ОНИКС-2,5</t>
  </si>
  <si>
    <t xml:space="preserve">    11.04.2025 г по 10.06.2025 г.</t>
  </si>
  <si>
    <t xml:space="preserve">        2025 г.</t>
  </si>
  <si>
    <t>Публдикация статьи в журнале КОКСНОВО</t>
  </si>
  <si>
    <t>Набор для очистки продуктов секвенирующей реакций 5 мл</t>
  </si>
  <si>
    <t>Dneasy ультрачистый микробный</t>
  </si>
  <si>
    <t>Буфер для использования на ABI 3500 с полимерами</t>
  </si>
  <si>
    <t>Набор лабораторных  реагентов для постановки полимеразно-цепной реакции</t>
  </si>
  <si>
    <t>Набор AntiClean для очистки продуктов при создании NGS библиотек 50 мл</t>
  </si>
  <si>
    <t>Набор BrilliantDye  100 реакций</t>
  </si>
  <si>
    <t>Полимер РОР-7 для генетических анализаторов на 384 реак.</t>
  </si>
  <si>
    <t>NimaPrime 3500/SegStudio</t>
  </si>
  <si>
    <t>Magnum EX Universal Magnet Plate (Универсальная магнитная пластина Magnum EX)</t>
  </si>
  <si>
    <t>NimaPOP 3500 series</t>
  </si>
  <si>
    <t>набор</t>
  </si>
  <si>
    <t>Адвена ТОО                                                         №48 от 07.03.25 г</t>
  </si>
  <si>
    <t>DeltaLab ТОО                                                       №002-2025 от 06.03.2025 г.</t>
  </si>
  <si>
    <t>стр.</t>
  </si>
  <si>
    <t xml:space="preserve">УСХОС ТОО                                   №130/1 от 15.11.2023 г                                     </t>
  </si>
  <si>
    <t xml:space="preserve">Казахский агротехнический университет Сейфуллина   №130/9 от 15.11.2023 г.                 </t>
  </si>
  <si>
    <t xml:space="preserve">НАО "Атырауский университет им. Х. Досмухамедова"                       №130/8 от 15.11.2023г                       </t>
  </si>
  <si>
    <t xml:space="preserve">Учреждение "Международный Таразский Инновационный институт им.Ш.Муртаза"                         №130/2 от 15.11.2023 г.                                                                                     </t>
  </si>
  <si>
    <t xml:space="preserve">НАО " Торайгыров Университет"                                №130/5 от 15.11.2023 г.                                     </t>
  </si>
  <si>
    <t xml:space="preserve">НАО "Кокшетауский университет им. Ш. Уалиханова"                              №130/7 от 15.11.2023 г.                                                              </t>
  </si>
  <si>
    <t xml:space="preserve">НАО " Северо- Казахстанский университет им. М. Козыбаева"                                         №130/4 от 15.11.2023 г.   </t>
  </si>
  <si>
    <t xml:space="preserve">ТОО"Казахский НИИ земледелия и растениеводства"                  №130/6 от 15.11.202  г.                             </t>
  </si>
  <si>
    <t xml:space="preserve">Северо-Казахстанский НИИ сельского хозяйства  ТОО               №130/3 от  15.11.2023 г.                     </t>
  </si>
  <si>
    <t>Выполнение НИР по соисполнительству</t>
  </si>
  <si>
    <t>31.12.2025 г.</t>
  </si>
  <si>
    <t>30.09.2025 г.</t>
  </si>
  <si>
    <t xml:space="preserve"> 31.12.2025 г.</t>
  </si>
  <si>
    <t>30.11.2025 г.</t>
  </si>
  <si>
    <t xml:space="preserve"> 01.10.2025 г.</t>
  </si>
  <si>
    <t>IntroGen ТОО                                    №21-2025 от 21.04.2025 г.</t>
  </si>
  <si>
    <t>Емкость для раствора 25 мл.100 шт/упак</t>
  </si>
  <si>
    <t>упак.</t>
  </si>
  <si>
    <t>21.07.2025 г.</t>
  </si>
  <si>
    <t>Планшет 96-луночный полипропиленовый</t>
  </si>
  <si>
    <t xml:space="preserve">Перчатки нитриловые </t>
  </si>
  <si>
    <t>15.09.2025 г.</t>
  </si>
  <si>
    <t xml:space="preserve">      15.10.2025 г.</t>
  </si>
  <si>
    <t>31.05.2025 г.</t>
  </si>
  <si>
    <t>IntroGen ТОО                                          дог.№23-2025 от 21.04.2025 г.</t>
  </si>
  <si>
    <t>18.07.2025 г.</t>
  </si>
  <si>
    <t>96-луночные уплотнительные маты для обработки и хранения проб</t>
  </si>
  <si>
    <t xml:space="preserve"> ZALMA Ltd  ТОО                    дог.№58-101 от 23.04.2025 г</t>
  </si>
  <si>
    <t>Реагент EDTA (0,5 м),500 мл</t>
  </si>
  <si>
    <t>07.07.2025 г.</t>
  </si>
  <si>
    <t>Vilnius Gediminas Technical University</t>
  </si>
  <si>
    <t>Публикация статьи в журнале Скопус</t>
  </si>
  <si>
    <t>Олигонуклеотиды,синтезированные по технологии LNA,100 нмоль</t>
  </si>
  <si>
    <t xml:space="preserve">Институт общей генетики и физиологии РГП на ПХВ </t>
  </si>
  <si>
    <t>Участие в конференции</t>
  </si>
  <si>
    <t>За регистрационный взнос для участия в конференций и публикацию Тезисов доклада</t>
  </si>
  <si>
    <t>28.05.2025 г.</t>
  </si>
  <si>
    <t xml:space="preserve"> ZALMA Ltd  ТОО                        №55-101 от 22.04.2025г</t>
  </si>
  <si>
    <t>20.06.2025 г.</t>
  </si>
  <si>
    <t xml:space="preserve">Набор для анализа </t>
  </si>
  <si>
    <t>Tanir Research Laboratory ТОО                                               №002 от 23.04.2025 г.</t>
  </si>
  <si>
    <t>Проведение биинформатического анализа и поиск геномных маркеров</t>
  </si>
  <si>
    <t>15.10.2025 г.</t>
  </si>
  <si>
    <t>ASPIRANS (АСПИРАНС) ТОО          №544774  от 25.04.2025 г</t>
  </si>
  <si>
    <t>Научные публикации</t>
  </si>
  <si>
    <t>31.10.2025 г.</t>
  </si>
  <si>
    <t>OPTONIC ТОО                                          дог.№KN-03/25 от 23.04.2025 г.</t>
  </si>
  <si>
    <t>01.07.2025 г.</t>
  </si>
  <si>
    <t>Биочип для генотипирования</t>
  </si>
  <si>
    <t xml:space="preserve">   Реестр приобретенных товаров, работ и услуг в рамках выполнения  AP22782840 за 2025 год</t>
  </si>
  <si>
    <t>№ 6 от 18.04.2025 г.</t>
  </si>
  <si>
    <t xml:space="preserve">                                            Реестр приобретенных товаров, работ и услуг в рамках выполнения  AP2347758 за 2025 год</t>
  </si>
  <si>
    <t xml:space="preserve"> № 2 от 05.03.2025 г.</t>
  </si>
  <si>
    <t>№ 3 от 20.03.2025 г.</t>
  </si>
  <si>
    <t>Реестр приобретенных товаров, работ и услуг в рамках выполнения  06-01-092 от 18.03.2025 г</t>
  </si>
  <si>
    <t xml:space="preserve">                               Реестр приобретенных товаров, работ и услуг в рамках выполнения  AP23486643 за 2025 год</t>
  </si>
  <si>
    <t>№ 3 от  20.03.2025 г.</t>
  </si>
  <si>
    <t xml:space="preserve">                  Реестр приобретенных товаров, работ и услуг в рамках выполнения  AP23488151 за 2025 год</t>
  </si>
  <si>
    <t xml:space="preserve">                              Реестр приобретенных товаров, работ и услуг в рамках выполнения  ГФ-ПЦФ -455-23-25 от 15.11.2023 г за 2025 год</t>
  </si>
  <si>
    <t>№ 2 от 05.03.2025 г.</t>
  </si>
  <si>
    <t>№ 1 от 13.02.2025 г.</t>
  </si>
  <si>
    <t xml:space="preserve">                              Реестр приобретенных товаров, работ и услуг в рамках выполнения  ГФ-ПЦФ -455-23-25 от 15.11.2023 г.  за 2025 год</t>
  </si>
  <si>
    <t xml:space="preserve">                  Реестр приобретенных товаров, работ и услуг в рамках выполнения  АР19679451 за 2025 год</t>
  </si>
  <si>
    <t>№ 4 от 08.04.2025 г.</t>
  </si>
  <si>
    <t>Реестр приобретенных товаров, работ и услуг в рамках выполнения  АР23489274 за 2025 год</t>
  </si>
  <si>
    <t>Реестр приобретенных товаров, работ и услуг в рамках выполнения  АР19679451 за 2025 год</t>
  </si>
  <si>
    <t>№ 7 от 24.04.2025 г.</t>
  </si>
  <si>
    <t>Реестр приобретенных товаров, работ и услуг в рамках выполнения  AP23489173 за 2025 год</t>
  </si>
  <si>
    <t xml:space="preserve">                    Реестр приобретенных товаров, работ и услуг в рамках выполнения  AP23487950 за 2025 год</t>
  </si>
  <si>
    <t xml:space="preserve">                    Реестр приобретенных товаров, работ и услуг в рамках выполнения  AP19577569 за 2025 год</t>
  </si>
  <si>
    <t xml:space="preserve">                                     Реестр приобретенных товаров, работ и услуг в рамках выполнения  AP19579335 за 2025 год</t>
  </si>
  <si>
    <t xml:space="preserve">                                  Реестр приобретенных товаров, работ и услуг в рамках выполнения  AP23486846 за 2025 год</t>
  </si>
  <si>
    <t>Реестр приобретенных товаров, работ и услуг в рамках выполнения  AP19175509 за 2025</t>
  </si>
  <si>
    <t>Реестр приобретенных товаров, работ и услуг в рамках выполнения  AP19680057 за 2025 год</t>
  </si>
  <si>
    <t>Реестр приобретенных товаров, работ и услуг в рамках выполнения  ГФ- 417-  ПЦФ- 23-25/4 от 15.11.2023 г за 2025 год</t>
  </si>
  <si>
    <t>Реестр приобретенных товаров, работ и услуг в рамках выполнения  АР23490202 за 2025 год</t>
  </si>
  <si>
    <t>№ 1 от  13.02.2025 г.</t>
  </si>
  <si>
    <t>Реестр приобретенных товаров, работ и услуг в рамках выполнения  АР19577616 за 2025 год</t>
  </si>
  <si>
    <t>№ 4 от 08.04.2025г</t>
  </si>
  <si>
    <t xml:space="preserve">                          Реестр приобретенных товаров, работ и услуг в рамках выполнения  АР19679003 за 2025 год</t>
  </si>
  <si>
    <t>№ 2 от  05.03.2025 г.</t>
  </si>
  <si>
    <t xml:space="preserve">            № 1 от  13.02.2025 г.</t>
  </si>
  <si>
    <t>Реестр приобретенных товаров, работ и услуг в рамках выполнения  АР23489500 за 2025 год</t>
  </si>
  <si>
    <t>Реестр приобретенных товаров, работ и услуг в рамках выполнения  AP23488282  за 2025 год</t>
  </si>
  <si>
    <t>Реестр приобретенных товаров, работ и услуг в рамках выполнения  AP23487588 за 2025 год</t>
  </si>
  <si>
    <t xml:space="preserve">                                    Реестр приобретенных товаров, работ и услуг в рамках выполнения  AP23490604 за 2025 год</t>
  </si>
  <si>
    <t xml:space="preserve">                                    Реестр приобретенных товаров, работ и услуг в рамках выполнения  AP23487474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</si>
</sst>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9" fillId="0" borderId="0"/>
    <xf numFmtId="0" fontId="10" fillId="0" borderId="0"/>
    <xf numFmtId="0" fontId="12" fillId="0" borderId="0"/>
    <xf numFmtId="43" fontId="10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9" xfId="0" applyFont="1" applyBorder="1"/>
    <xf numFmtId="4" fontId="1" fillId="0" borderId="9" xfId="0" applyNumberFormat="1" applyFont="1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2" fillId="3" borderId="6" xfId="0" applyFont="1" applyFill="1" applyBorder="1"/>
    <xf numFmtId="4" fontId="2" fillId="3" borderId="6" xfId="0" applyNumberFormat="1" applyFont="1" applyFill="1" applyBorder="1"/>
    <xf numFmtId="0" fontId="2" fillId="3" borderId="6" xfId="0" applyFont="1" applyFill="1" applyBorder="1" applyAlignment="1">
      <alignment wrapText="1"/>
    </xf>
    <xf numFmtId="4" fontId="1" fillId="3" borderId="6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0" borderId="0" xfId="0" applyFont="1"/>
    <xf numFmtId="0" fontId="2" fillId="3" borderId="7" xfId="0" applyFont="1" applyFill="1" applyBorder="1"/>
    <xf numFmtId="0" fontId="0" fillId="0" borderId="0" xfId="0" applyFont="1"/>
    <xf numFmtId="0" fontId="1" fillId="0" borderId="4" xfId="0" applyFont="1" applyBorder="1" applyAlignment="1">
      <alignment horizontal="left" vertical="top" wrapText="1"/>
    </xf>
    <xf numFmtId="4" fontId="7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/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2" fillId="0" borderId="1" xfId="0" applyFont="1" applyBorder="1"/>
    <xf numFmtId="164" fontId="2" fillId="0" borderId="1" xfId="0" applyNumberFormat="1" applyFont="1" applyBorder="1"/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6" fillId="0" borderId="9" xfId="0" applyNumberFormat="1" applyFont="1" applyFill="1" applyBorder="1" applyAlignment="1">
      <alignment horizontal="left" vertical="center" wrapText="1"/>
    </xf>
    <xf numFmtId="0" fontId="8" fillId="0" borderId="0" xfId="0" applyFont="1"/>
    <xf numFmtId="0" fontId="1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/>
    <xf numFmtId="4" fontId="1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2" borderId="1" xfId="12" applyNumberFormat="1" applyFont="1" applyFill="1" applyBorder="1" applyAlignment="1">
      <alignment horizontal="left" vertical="center" wrapText="1"/>
    </xf>
    <xf numFmtId="4" fontId="6" fillId="2" borderId="1" xfId="12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wrapText="1"/>
    </xf>
    <xf numFmtId="0" fontId="2" fillId="3" borderId="14" xfId="0" applyFont="1" applyFill="1" applyBorder="1"/>
    <xf numFmtId="4" fontId="1" fillId="3" borderId="14" xfId="0" applyNumberFormat="1" applyFont="1" applyFill="1" applyBorder="1" applyAlignment="1">
      <alignment horizontal="center"/>
    </xf>
    <xf numFmtId="4" fontId="2" fillId="3" borderId="14" xfId="0" applyNumberFormat="1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/>
    <xf numFmtId="4" fontId="1" fillId="0" borderId="9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/>
    </xf>
    <xf numFmtId="0" fontId="1" fillId="0" borderId="5" xfId="0" applyFont="1" applyBorder="1" applyAlignment="1">
      <alignment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</cellXfs>
  <cellStyles count="15">
    <cellStyle name="Денежный 2" xfId="7" xr:uid="{00000000-0005-0000-0000-000000000000}"/>
    <cellStyle name="Денежный 2 2" xfId="8" xr:uid="{00000000-0005-0000-0000-000001000000}"/>
    <cellStyle name="Денежный 3" xfId="9" xr:uid="{00000000-0005-0000-0000-000002000000}"/>
    <cellStyle name="Денежный 3 2" xfId="10" xr:uid="{00000000-0005-0000-0000-000003000000}"/>
    <cellStyle name="Денежный 4" xfId="6" xr:uid="{00000000-0005-0000-0000-000004000000}"/>
    <cellStyle name="Денежный 5" xfId="3" xr:uid="{00000000-0005-0000-0000-000005000000}"/>
    <cellStyle name="Обычный" xfId="0" builtinId="0"/>
    <cellStyle name="Обычный 2" xfId="4" xr:uid="{00000000-0005-0000-0000-000007000000}"/>
    <cellStyle name="Обычный 3" xfId="11" xr:uid="{00000000-0005-0000-0000-000008000000}"/>
    <cellStyle name="Обычный 4" xfId="12" xr:uid="{00000000-0005-0000-0000-000009000000}"/>
    <cellStyle name="Обычный 5" xfId="5" xr:uid="{00000000-0005-0000-0000-00000A000000}"/>
    <cellStyle name="Обычный 6" xfId="1" xr:uid="{00000000-0005-0000-0000-00000B000000}"/>
    <cellStyle name="Финансовый 2" xfId="14" xr:uid="{00000000-0005-0000-0000-00000C000000}"/>
    <cellStyle name="Финансовый 3" xfId="13" xr:uid="{00000000-0005-0000-0000-00000D000000}"/>
    <cellStyle name="Финансовый 4" xfId="2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12"/>
  <sheetViews>
    <sheetView workbookViewId="0">
      <selection activeCell="C20" sqref="C20"/>
    </sheetView>
  </sheetViews>
  <sheetFormatPr defaultRowHeight="15" x14ac:dyDescent="0.25"/>
  <cols>
    <col min="1" max="1" width="12.28515625" customWidth="1"/>
    <col min="2" max="2" width="14.140625" customWidth="1"/>
    <col min="3" max="3" width="26.7109375" customWidth="1"/>
    <col min="6" max="6" width="10" bestFit="1" customWidth="1"/>
    <col min="7" max="7" width="10.140625" bestFit="1" customWidth="1"/>
    <col min="8" max="8" width="16.140625" customWidth="1"/>
    <col min="9" max="9" width="23.140625" customWidth="1"/>
  </cols>
  <sheetData>
    <row r="1" spans="1:9" x14ac:dyDescent="0.25">
      <c r="A1" s="17"/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30" t="s">
        <v>155</v>
      </c>
      <c r="B2" s="130"/>
      <c r="C2" s="130"/>
      <c r="D2" s="130"/>
      <c r="E2" s="130"/>
      <c r="F2" s="130"/>
      <c r="G2" s="130"/>
      <c r="H2" s="1"/>
      <c r="I2" s="1"/>
    </row>
    <row r="3" spans="1:9" x14ac:dyDescent="0.25">
      <c r="A3" s="5"/>
      <c r="B3" s="5"/>
      <c r="C3" s="5"/>
      <c r="D3" s="1"/>
      <c r="E3" s="1"/>
      <c r="F3" s="1"/>
      <c r="G3" s="1"/>
      <c r="H3" s="1"/>
      <c r="I3" s="1"/>
    </row>
    <row r="4" spans="1:9" x14ac:dyDescent="0.25">
      <c r="A4" s="27"/>
      <c r="B4" s="27"/>
      <c r="C4" s="28"/>
      <c r="D4" s="26"/>
      <c r="E4" s="1"/>
      <c r="F4" s="1"/>
      <c r="G4" s="1"/>
      <c r="H4" s="1"/>
      <c r="I4" s="1"/>
    </row>
    <row r="5" spans="1:9" ht="38.25" customHeight="1" x14ac:dyDescent="0.25">
      <c r="A5" s="42" t="s">
        <v>50</v>
      </c>
      <c r="B5" s="42" t="s">
        <v>49</v>
      </c>
      <c r="C5" s="40" t="s">
        <v>46</v>
      </c>
      <c r="D5" s="40" t="s">
        <v>7</v>
      </c>
      <c r="E5" s="40" t="s">
        <v>0</v>
      </c>
      <c r="F5" s="40" t="s">
        <v>22</v>
      </c>
      <c r="G5" s="41" t="s">
        <v>53</v>
      </c>
      <c r="H5" s="40" t="s">
        <v>47</v>
      </c>
      <c r="I5" s="40" t="s">
        <v>48</v>
      </c>
    </row>
    <row r="6" spans="1:9" ht="51" customHeight="1" x14ac:dyDescent="0.25">
      <c r="A6" s="131" t="s">
        <v>51</v>
      </c>
      <c r="B6" s="131" t="s">
        <v>156</v>
      </c>
      <c r="C6" s="30" t="s">
        <v>31</v>
      </c>
      <c r="D6" s="134" t="s">
        <v>28</v>
      </c>
      <c r="E6" s="134">
        <v>1</v>
      </c>
      <c r="F6" s="127">
        <v>7981196</v>
      </c>
      <c r="G6" s="127">
        <v>7981196</v>
      </c>
      <c r="H6" s="124" t="s">
        <v>68</v>
      </c>
      <c r="I6" s="30" t="s">
        <v>31</v>
      </c>
    </row>
    <row r="7" spans="1:9" ht="51" customHeight="1" x14ac:dyDescent="0.25">
      <c r="A7" s="132"/>
      <c r="B7" s="132"/>
      <c r="C7" s="30" t="s">
        <v>32</v>
      </c>
      <c r="D7" s="135"/>
      <c r="E7" s="135"/>
      <c r="F7" s="128"/>
      <c r="G7" s="128"/>
      <c r="H7" s="125"/>
      <c r="I7" s="30" t="s">
        <v>32</v>
      </c>
    </row>
    <row r="8" spans="1:9" ht="51" customHeight="1" x14ac:dyDescent="0.25">
      <c r="A8" s="132"/>
      <c r="B8" s="132"/>
      <c r="C8" s="30" t="s">
        <v>33</v>
      </c>
      <c r="D8" s="135"/>
      <c r="E8" s="135"/>
      <c r="F8" s="128"/>
      <c r="G8" s="128"/>
      <c r="H8" s="125"/>
      <c r="I8" s="30" t="s">
        <v>33</v>
      </c>
    </row>
    <row r="9" spans="1:9" ht="51" customHeight="1" x14ac:dyDescent="0.25">
      <c r="A9" s="133"/>
      <c r="B9" s="133"/>
      <c r="C9" s="30" t="s">
        <v>34</v>
      </c>
      <c r="D9" s="136"/>
      <c r="E9" s="136"/>
      <c r="F9" s="129"/>
      <c r="G9" s="129"/>
      <c r="H9" s="126"/>
      <c r="I9" s="30" t="s">
        <v>34</v>
      </c>
    </row>
    <row r="10" spans="1:9" ht="63" customHeight="1" x14ac:dyDescent="0.25">
      <c r="A10" s="24" t="s">
        <v>52</v>
      </c>
      <c r="B10" s="24" t="s">
        <v>157</v>
      </c>
      <c r="C10" s="30" t="s">
        <v>35</v>
      </c>
      <c r="D10" s="14" t="s">
        <v>28</v>
      </c>
      <c r="E10" s="14">
        <v>1</v>
      </c>
      <c r="F10" s="15">
        <v>20592</v>
      </c>
      <c r="G10" s="15">
        <v>20592</v>
      </c>
      <c r="H10" s="15" t="s">
        <v>69</v>
      </c>
      <c r="I10" s="30" t="s">
        <v>35</v>
      </c>
    </row>
    <row r="11" spans="1:9" ht="16.5" customHeight="1" thickBot="1" x14ac:dyDescent="0.3">
      <c r="A11" s="7"/>
      <c r="B11" s="7"/>
      <c r="C11" s="7"/>
      <c r="D11" s="3"/>
      <c r="E11" s="3"/>
      <c r="F11" s="3"/>
      <c r="G11" s="4"/>
      <c r="H11" s="4"/>
      <c r="I11" s="3"/>
    </row>
    <row r="12" spans="1:9" ht="15.75" thickBot="1" x14ac:dyDescent="0.3">
      <c r="A12" s="22"/>
      <c r="B12" s="22"/>
      <c r="C12" s="22"/>
      <c r="D12" s="20"/>
      <c r="E12" s="20"/>
      <c r="F12" s="20"/>
      <c r="G12" s="23">
        <f>SUM(G6:G11)</f>
        <v>8001788</v>
      </c>
      <c r="H12" s="21"/>
      <c r="I12" s="35"/>
    </row>
  </sheetData>
  <mergeCells count="8">
    <mergeCell ref="H6:H9"/>
    <mergeCell ref="F6:F9"/>
    <mergeCell ref="A2:G2"/>
    <mergeCell ref="B6:B9"/>
    <mergeCell ref="A6:A9"/>
    <mergeCell ref="D6:D9"/>
    <mergeCell ref="E6:E9"/>
    <mergeCell ref="G6:G9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Q9"/>
  <sheetViews>
    <sheetView workbookViewId="0">
      <selection activeCell="F22" sqref="F22"/>
    </sheetView>
  </sheetViews>
  <sheetFormatPr defaultRowHeight="15" x14ac:dyDescent="0.25"/>
  <cols>
    <col min="1" max="1" width="19" customWidth="1"/>
    <col min="2" max="2" width="22.7109375" customWidth="1"/>
    <col min="3" max="3" width="17.85546875" customWidth="1"/>
    <col min="4" max="4" width="11.140625" customWidth="1"/>
    <col min="5" max="5" width="11.5703125" customWidth="1"/>
    <col min="6" max="6" width="16.28515625" customWidth="1"/>
    <col min="7" max="7" width="12.85546875" customWidth="1"/>
    <col min="8" max="8" width="13.28515625" customWidth="1"/>
    <col min="9" max="10" width="12.28515625" customWidth="1"/>
    <col min="11" max="11" width="20" customWidth="1"/>
    <col min="14" max="14" width="11.5703125" customWidth="1"/>
    <col min="15" max="15" width="10" bestFit="1" customWidth="1"/>
    <col min="16" max="16" width="16.140625" customWidth="1"/>
    <col min="17" max="17" width="10.5703125" customWidth="1"/>
  </cols>
  <sheetData>
    <row r="1" spans="1:17" ht="3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4.75" customHeight="1" x14ac:dyDescent="0.25">
      <c r="A2" s="1"/>
      <c r="B2" s="5"/>
      <c r="C2" s="140" t="s">
        <v>171</v>
      </c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"/>
      <c r="O2" s="1"/>
      <c r="P2" s="1"/>
      <c r="Q2" s="1"/>
    </row>
    <row r="3" spans="1:17" x14ac:dyDescent="0.25">
      <c r="A3" s="1"/>
      <c r="B3" s="5"/>
      <c r="C3" s="5"/>
      <c r="D3" s="5"/>
      <c r="E3" s="5"/>
      <c r="F3" s="1"/>
      <c r="G3" s="1"/>
      <c r="H3" s="1"/>
      <c r="J3" s="5"/>
      <c r="K3" s="5"/>
      <c r="L3" s="1"/>
      <c r="M3" s="1"/>
      <c r="N3" s="1"/>
      <c r="O3" s="1"/>
      <c r="P3" s="1"/>
      <c r="Q3" s="1"/>
    </row>
    <row r="5" spans="1:17" ht="51" x14ac:dyDescent="0.25">
      <c r="A5" s="53" t="s">
        <v>50</v>
      </c>
      <c r="B5" s="53" t="s">
        <v>49</v>
      </c>
      <c r="C5" s="53" t="s">
        <v>46</v>
      </c>
      <c r="D5" s="53" t="s">
        <v>7</v>
      </c>
      <c r="E5" s="53" t="s">
        <v>0</v>
      </c>
      <c r="F5" s="53" t="s">
        <v>22</v>
      </c>
      <c r="G5" s="41" t="s">
        <v>53</v>
      </c>
      <c r="H5" s="53" t="s">
        <v>47</v>
      </c>
      <c r="I5" s="53" t="s">
        <v>48</v>
      </c>
    </row>
    <row r="6" spans="1:17" x14ac:dyDescent="0.25">
      <c r="A6" s="138"/>
      <c r="B6" s="132"/>
      <c r="C6" s="131"/>
      <c r="D6" s="135"/>
      <c r="E6" s="135"/>
      <c r="F6" s="128"/>
      <c r="G6" s="128"/>
      <c r="H6" s="125"/>
      <c r="I6" s="131"/>
    </row>
    <row r="7" spans="1:17" x14ac:dyDescent="0.25">
      <c r="A7" s="139"/>
      <c r="B7" s="133"/>
      <c r="C7" s="133"/>
      <c r="D7" s="136"/>
      <c r="E7" s="136"/>
      <c r="F7" s="129"/>
      <c r="G7" s="129"/>
      <c r="H7" s="126"/>
      <c r="I7" s="133"/>
    </row>
    <row r="8" spans="1:17" ht="15.75" thickBot="1" x14ac:dyDescent="0.3">
      <c r="A8" s="29"/>
      <c r="B8" s="24"/>
      <c r="C8" s="24"/>
      <c r="D8" s="14"/>
      <c r="E8" s="14"/>
      <c r="F8" s="15"/>
      <c r="G8" s="15"/>
      <c r="H8" s="16"/>
      <c r="I8" s="24"/>
    </row>
    <row r="9" spans="1:17" ht="15.75" thickBot="1" x14ac:dyDescent="0.3">
      <c r="A9" s="22"/>
      <c r="B9" s="22"/>
      <c r="C9" s="22"/>
      <c r="D9" s="20"/>
      <c r="E9" s="20"/>
      <c r="F9" s="20"/>
      <c r="G9" s="25">
        <f>SUM(G6:G8)</f>
        <v>0</v>
      </c>
      <c r="H9" s="21"/>
      <c r="I9" s="35"/>
    </row>
  </sheetData>
  <mergeCells count="10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C2:M2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Q17"/>
  <sheetViews>
    <sheetView topLeftCell="A2" workbookViewId="0">
      <selection activeCell="D28" sqref="D28"/>
    </sheetView>
  </sheetViews>
  <sheetFormatPr defaultRowHeight="15" x14ac:dyDescent="0.25"/>
  <cols>
    <col min="1" max="1" width="24.140625" customWidth="1"/>
    <col min="2" max="2" width="30.7109375" customWidth="1"/>
    <col min="3" max="3" width="15.5703125" customWidth="1"/>
    <col min="4" max="4" width="12.5703125" customWidth="1"/>
    <col min="5" max="5" width="12.28515625" customWidth="1"/>
    <col min="6" max="6" width="11.42578125" customWidth="1"/>
    <col min="7" max="7" width="12.85546875" customWidth="1"/>
    <col min="8" max="8" width="12.28515625" customWidth="1"/>
    <col min="9" max="9" width="26.85546875" customWidth="1"/>
    <col min="10" max="10" width="12.28515625" customWidth="1"/>
    <col min="11" max="11" width="20" customWidth="1"/>
    <col min="14" max="14" width="11.5703125" customWidth="1"/>
    <col min="15" max="15" width="10" bestFit="1" customWidth="1"/>
    <col min="16" max="16" width="16.140625" customWidth="1"/>
    <col min="17" max="17" width="10.57031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130" t="s">
        <v>172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"/>
      <c r="O2" s="1"/>
      <c r="P2" s="1"/>
      <c r="Q2" s="1"/>
    </row>
    <row r="3" spans="1:17" x14ac:dyDescent="0.25">
      <c r="A3" s="1"/>
      <c r="B3" s="5"/>
      <c r="C3" s="5"/>
      <c r="D3" s="5"/>
      <c r="E3" s="5"/>
      <c r="F3" s="1"/>
      <c r="G3" s="1"/>
      <c r="H3" s="1"/>
      <c r="I3" s="1"/>
      <c r="J3" s="5"/>
      <c r="K3" s="5"/>
      <c r="L3" s="1"/>
      <c r="M3" s="1"/>
      <c r="N3" s="1"/>
      <c r="O3" s="1"/>
      <c r="P3" s="1"/>
      <c r="Q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7" ht="62.25" customHeight="1" x14ac:dyDescent="0.25">
      <c r="A5" s="53" t="s">
        <v>50</v>
      </c>
      <c r="B5" s="53" t="s">
        <v>49</v>
      </c>
      <c r="C5" s="53" t="s">
        <v>46</v>
      </c>
      <c r="D5" s="53" t="s">
        <v>7</v>
      </c>
      <c r="E5" s="53" t="s">
        <v>0</v>
      </c>
      <c r="F5" s="53" t="s">
        <v>22</v>
      </c>
      <c r="G5" s="41" t="s">
        <v>53</v>
      </c>
      <c r="H5" s="53" t="s">
        <v>47</v>
      </c>
      <c r="I5" s="53" t="s">
        <v>48</v>
      </c>
      <c r="J5" s="1"/>
      <c r="K5" s="1"/>
      <c r="L5" s="1"/>
      <c r="M5" s="1"/>
    </row>
    <row r="6" spans="1:17" x14ac:dyDescent="0.25">
      <c r="A6" s="138" t="s">
        <v>128</v>
      </c>
      <c r="B6" s="132" t="s">
        <v>154</v>
      </c>
      <c r="C6" s="131" t="s">
        <v>81</v>
      </c>
      <c r="D6" s="135" t="s">
        <v>121</v>
      </c>
      <c r="E6" s="135">
        <v>1</v>
      </c>
      <c r="F6" s="128">
        <v>124410</v>
      </c>
      <c r="G6" s="128">
        <v>124410</v>
      </c>
      <c r="H6" s="125" t="s">
        <v>129</v>
      </c>
      <c r="I6" s="131" t="s">
        <v>130</v>
      </c>
      <c r="J6" s="1"/>
      <c r="K6" s="1"/>
      <c r="L6" s="1"/>
      <c r="M6" s="1"/>
    </row>
    <row r="7" spans="1:17" ht="21.75" customHeight="1" x14ac:dyDescent="0.25">
      <c r="A7" s="139"/>
      <c r="B7" s="133"/>
      <c r="C7" s="133"/>
      <c r="D7" s="136"/>
      <c r="E7" s="136"/>
      <c r="F7" s="129"/>
      <c r="G7" s="129"/>
      <c r="H7" s="126"/>
      <c r="I7" s="133"/>
      <c r="J7" s="1"/>
      <c r="K7" s="1"/>
      <c r="L7" s="1"/>
      <c r="M7" s="1"/>
    </row>
    <row r="8" spans="1:17" ht="39.75" customHeight="1" thickBot="1" x14ac:dyDescent="0.3">
      <c r="A8" s="111" t="s">
        <v>150</v>
      </c>
      <c r="B8" s="109" t="s">
        <v>154</v>
      </c>
      <c r="C8" s="109" t="s">
        <v>81</v>
      </c>
      <c r="D8" s="110" t="s">
        <v>6</v>
      </c>
      <c r="E8" s="110">
        <v>1</v>
      </c>
      <c r="F8" s="108">
        <v>2642112</v>
      </c>
      <c r="G8" s="108">
        <v>2642112</v>
      </c>
      <c r="H8" s="107" t="s">
        <v>151</v>
      </c>
      <c r="I8" s="117" t="s">
        <v>152</v>
      </c>
      <c r="J8" s="1"/>
      <c r="K8" s="1"/>
      <c r="L8" s="1"/>
      <c r="M8" s="1"/>
    </row>
    <row r="9" spans="1:17" ht="21.75" customHeight="1" thickBot="1" x14ac:dyDescent="0.3">
      <c r="A9" s="22" t="s">
        <v>1</v>
      </c>
      <c r="B9" s="22"/>
      <c r="C9" s="22"/>
      <c r="D9" s="20"/>
      <c r="E9" s="20"/>
      <c r="F9" s="20"/>
      <c r="G9" s="25">
        <f>SUM(G4:G7)</f>
        <v>124410</v>
      </c>
      <c r="H9" s="21"/>
      <c r="I9" s="35"/>
      <c r="J9" s="1"/>
      <c r="K9" s="1"/>
      <c r="L9" s="1"/>
      <c r="M9" s="1"/>
    </row>
    <row r="10" spans="1:17" ht="62.25" customHeight="1" thickBot="1" x14ac:dyDescent="0.3">
      <c r="A10" s="96" t="s">
        <v>144</v>
      </c>
      <c r="B10" s="61" t="s">
        <v>154</v>
      </c>
      <c r="C10" s="95" t="s">
        <v>145</v>
      </c>
      <c r="D10" s="14" t="s">
        <v>45</v>
      </c>
      <c r="E10" s="14">
        <v>1</v>
      </c>
      <c r="F10" s="15">
        <v>8000000</v>
      </c>
      <c r="G10" s="97">
        <v>8000000</v>
      </c>
      <c r="H10" s="62" t="s">
        <v>146</v>
      </c>
      <c r="I10" s="61" t="s">
        <v>145</v>
      </c>
      <c r="J10" s="1"/>
      <c r="K10" s="1"/>
      <c r="L10" s="1"/>
      <c r="M10" s="1"/>
    </row>
    <row r="11" spans="1:17" ht="15.75" thickBot="1" x14ac:dyDescent="0.3">
      <c r="A11" s="22" t="s">
        <v>1</v>
      </c>
      <c r="B11" s="22"/>
      <c r="C11" s="22"/>
      <c r="D11" s="20"/>
      <c r="E11" s="20"/>
      <c r="F11" s="20"/>
      <c r="G11" s="25">
        <f>G10</f>
        <v>8000000</v>
      </c>
      <c r="H11" s="21"/>
      <c r="I11" s="35"/>
      <c r="J11" s="1"/>
      <c r="K11" s="1"/>
      <c r="L11" s="1"/>
      <c r="M11" s="1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</sheetData>
  <mergeCells count="10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B2:M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2:Q15"/>
  <sheetViews>
    <sheetView workbookViewId="0">
      <selection activeCell="B20" sqref="B20"/>
    </sheetView>
  </sheetViews>
  <sheetFormatPr defaultRowHeight="15" x14ac:dyDescent="0.25"/>
  <cols>
    <col min="1" max="1" width="20.7109375" customWidth="1"/>
    <col min="2" max="2" width="30.7109375" customWidth="1"/>
    <col min="3" max="3" width="18.7109375" customWidth="1"/>
    <col min="4" max="4" width="10.42578125" customWidth="1"/>
    <col min="5" max="5" width="12" customWidth="1"/>
    <col min="6" max="6" width="12.140625" customWidth="1"/>
    <col min="7" max="7" width="11.85546875" customWidth="1"/>
    <col min="8" max="8" width="12.140625" customWidth="1"/>
    <col min="9" max="9" width="19.85546875" customWidth="1"/>
    <col min="10" max="10" width="12.28515625" customWidth="1"/>
    <col min="11" max="11" width="20" customWidth="1"/>
    <col min="14" max="14" width="11.5703125" customWidth="1"/>
    <col min="15" max="15" width="10" bestFit="1" customWidth="1"/>
    <col min="16" max="16" width="16.140625" customWidth="1"/>
    <col min="17" max="17" width="17.140625" customWidth="1"/>
  </cols>
  <sheetData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6"/>
      <c r="O2" s="36"/>
      <c r="P2" s="36"/>
      <c r="Q2" s="36"/>
    </row>
    <row r="3" spans="1:17" x14ac:dyDescent="0.25">
      <c r="A3" s="1"/>
      <c r="B3" s="130" t="s">
        <v>173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7" x14ac:dyDescent="0.25">
      <c r="A4" s="1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7" ht="25.5" x14ac:dyDescent="0.25">
      <c r="A6" s="53" t="s">
        <v>50</v>
      </c>
      <c r="B6" s="53" t="s">
        <v>49</v>
      </c>
      <c r="C6" s="53" t="s">
        <v>46</v>
      </c>
      <c r="D6" s="53" t="s">
        <v>7</v>
      </c>
      <c r="E6" s="53" t="s">
        <v>0</v>
      </c>
      <c r="F6" s="53" t="s">
        <v>22</v>
      </c>
      <c r="G6" s="41" t="s">
        <v>53</v>
      </c>
      <c r="H6" s="53" t="s">
        <v>47</v>
      </c>
      <c r="I6" s="53" t="s">
        <v>48</v>
      </c>
      <c r="J6" s="1"/>
      <c r="K6" s="1"/>
      <c r="L6" s="1"/>
      <c r="M6" s="1"/>
    </row>
    <row r="7" spans="1:17" x14ac:dyDescent="0.25">
      <c r="A7" s="138" t="s">
        <v>42</v>
      </c>
      <c r="B7" s="132" t="s">
        <v>167</v>
      </c>
      <c r="C7" s="138" t="s">
        <v>38</v>
      </c>
      <c r="D7" s="135" t="s">
        <v>6</v>
      </c>
      <c r="E7" s="135">
        <v>1</v>
      </c>
      <c r="F7" s="128">
        <v>4900000</v>
      </c>
      <c r="G7" s="128">
        <v>4900000</v>
      </c>
      <c r="H7" s="125" t="s">
        <v>66</v>
      </c>
      <c r="I7" s="138" t="s">
        <v>38</v>
      </c>
      <c r="J7" s="1"/>
      <c r="K7" s="1"/>
      <c r="L7" s="1"/>
      <c r="M7" s="1"/>
    </row>
    <row r="8" spans="1:17" ht="51.75" customHeight="1" x14ac:dyDescent="0.25">
      <c r="A8" s="139"/>
      <c r="B8" s="133"/>
      <c r="C8" s="139"/>
      <c r="D8" s="136"/>
      <c r="E8" s="136"/>
      <c r="F8" s="129"/>
      <c r="G8" s="129"/>
      <c r="H8" s="126"/>
      <c r="I8" s="139"/>
      <c r="J8" s="1"/>
      <c r="K8" s="1"/>
      <c r="L8" s="1"/>
      <c r="M8" s="1"/>
    </row>
    <row r="9" spans="1:17" ht="15.75" thickBot="1" x14ac:dyDescent="0.3">
      <c r="A9" s="29"/>
      <c r="B9" s="61"/>
      <c r="C9" s="61"/>
      <c r="D9" s="14"/>
      <c r="E9" s="14"/>
      <c r="F9" s="15"/>
      <c r="G9" s="15"/>
      <c r="H9" s="62"/>
      <c r="I9" s="61"/>
      <c r="J9" s="1"/>
      <c r="K9" s="1"/>
      <c r="L9" s="1"/>
      <c r="M9" s="1"/>
    </row>
    <row r="10" spans="1:17" ht="15.75" thickBot="1" x14ac:dyDescent="0.3">
      <c r="A10" s="22"/>
      <c r="B10" s="22"/>
      <c r="C10" s="22"/>
      <c r="D10" s="20"/>
      <c r="E10" s="20"/>
      <c r="F10" s="20"/>
      <c r="G10" s="25">
        <f>SUM(G7:G9)</f>
        <v>4900000</v>
      </c>
      <c r="H10" s="21"/>
      <c r="I10" s="35"/>
      <c r="J10" s="1"/>
      <c r="K10" s="1"/>
      <c r="L10" s="1"/>
      <c r="M10" s="1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10">
    <mergeCell ref="F7:F8"/>
    <mergeCell ref="G7:G8"/>
    <mergeCell ref="H7:H8"/>
    <mergeCell ref="I7:I8"/>
    <mergeCell ref="B3:M3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3:M16"/>
  <sheetViews>
    <sheetView workbookViewId="0">
      <selection activeCell="C20" sqref="C20"/>
    </sheetView>
  </sheetViews>
  <sheetFormatPr defaultRowHeight="15" x14ac:dyDescent="0.25"/>
  <cols>
    <col min="1" max="1" width="20.85546875" customWidth="1"/>
    <col min="2" max="2" width="24.85546875" customWidth="1"/>
    <col min="3" max="3" width="22.28515625" customWidth="1"/>
    <col min="4" max="4" width="12.7109375" customWidth="1"/>
    <col min="5" max="5" width="11.140625" customWidth="1"/>
    <col min="6" max="6" width="12.7109375" customWidth="1"/>
    <col min="7" max="7" width="12.85546875" customWidth="1"/>
    <col min="8" max="8" width="13.28515625" customWidth="1"/>
    <col min="9" max="9" width="23.140625" customWidth="1"/>
    <col min="10" max="10" width="12.28515625" customWidth="1"/>
    <col min="11" max="11" width="20" customWidth="1"/>
    <col min="14" max="14" width="11.5703125" customWidth="1"/>
    <col min="15" max="15" width="10" bestFit="1" customWidth="1"/>
    <col min="16" max="16" width="16.140625" customWidth="1"/>
    <col min="17" max="17" width="10.5703125" customWidth="1"/>
  </cols>
  <sheetData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30" t="s">
        <v>174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5.5" x14ac:dyDescent="0.25">
      <c r="A7" s="53" t="s">
        <v>50</v>
      </c>
      <c r="B7" s="53" t="s">
        <v>49</v>
      </c>
      <c r="C7" s="53" t="s">
        <v>46</v>
      </c>
      <c r="D7" s="53" t="s">
        <v>7</v>
      </c>
      <c r="E7" s="53" t="s">
        <v>0</v>
      </c>
      <c r="F7" s="53" t="s">
        <v>22</v>
      </c>
      <c r="G7" s="41" t="s">
        <v>53</v>
      </c>
      <c r="H7" s="53" t="s">
        <v>47</v>
      </c>
      <c r="I7" s="53" t="s">
        <v>48</v>
      </c>
      <c r="J7" s="1"/>
      <c r="K7" s="1"/>
      <c r="L7" s="1"/>
      <c r="M7" s="1"/>
    </row>
    <row r="8" spans="1:13" ht="15" customHeight="1" x14ac:dyDescent="0.25">
      <c r="A8" s="138" t="s">
        <v>67</v>
      </c>
      <c r="B8" s="132" t="s">
        <v>167</v>
      </c>
      <c r="C8" s="138" t="s">
        <v>37</v>
      </c>
      <c r="D8" s="135" t="s">
        <v>28</v>
      </c>
      <c r="E8" s="135">
        <v>1</v>
      </c>
      <c r="F8" s="128">
        <v>1064400</v>
      </c>
      <c r="G8" s="128">
        <v>1064400</v>
      </c>
      <c r="H8" s="125" t="s">
        <v>117</v>
      </c>
      <c r="I8" s="138" t="s">
        <v>37</v>
      </c>
      <c r="J8" s="1"/>
      <c r="K8" s="1"/>
      <c r="L8" s="1"/>
      <c r="M8" s="1"/>
    </row>
    <row r="9" spans="1:13" ht="53.25" customHeight="1" x14ac:dyDescent="0.25">
      <c r="A9" s="139"/>
      <c r="B9" s="133"/>
      <c r="C9" s="139"/>
      <c r="D9" s="136"/>
      <c r="E9" s="136"/>
      <c r="F9" s="129"/>
      <c r="G9" s="129"/>
      <c r="H9" s="126"/>
      <c r="I9" s="139"/>
      <c r="J9" s="1"/>
      <c r="K9" s="1"/>
      <c r="L9" s="1"/>
      <c r="M9" s="1"/>
    </row>
    <row r="10" spans="1:13" ht="49.5" customHeight="1" thickBot="1" x14ac:dyDescent="0.3">
      <c r="A10" s="29" t="s">
        <v>43</v>
      </c>
      <c r="B10" s="61" t="s">
        <v>167</v>
      </c>
      <c r="C10" s="30" t="s">
        <v>44</v>
      </c>
      <c r="D10" s="14" t="s">
        <v>28</v>
      </c>
      <c r="E10" s="14">
        <v>1</v>
      </c>
      <c r="F10" s="80">
        <v>20320.16</v>
      </c>
      <c r="G10" s="80">
        <v>20320.16</v>
      </c>
      <c r="H10" s="62" t="s">
        <v>116</v>
      </c>
      <c r="I10" s="30" t="s">
        <v>44</v>
      </c>
      <c r="J10" s="1"/>
      <c r="K10" s="1"/>
      <c r="L10" s="1"/>
      <c r="M10" s="1"/>
    </row>
    <row r="11" spans="1:13" ht="15.75" thickBot="1" x14ac:dyDescent="0.3">
      <c r="A11" s="22"/>
      <c r="B11" s="22"/>
      <c r="C11" s="22"/>
      <c r="D11" s="20"/>
      <c r="E11" s="20"/>
      <c r="F11" s="20"/>
      <c r="G11" s="25">
        <f>SUM(G8:G10)</f>
        <v>1084720.1599999999</v>
      </c>
      <c r="H11" s="21"/>
      <c r="I11" s="35"/>
      <c r="J11" s="1"/>
      <c r="K11" s="1"/>
      <c r="L11" s="1"/>
      <c r="M11" s="1"/>
    </row>
    <row r="12" spans="1:1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</sheetData>
  <mergeCells count="10">
    <mergeCell ref="F8:F9"/>
    <mergeCell ref="G8:G9"/>
    <mergeCell ref="H8:H9"/>
    <mergeCell ref="I8:I9"/>
    <mergeCell ref="B4:M4"/>
    <mergeCell ref="A8:A9"/>
    <mergeCell ref="B8:B9"/>
    <mergeCell ref="C8:C9"/>
    <mergeCell ref="D8:D9"/>
    <mergeCell ref="E8:E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Q9"/>
  <sheetViews>
    <sheetView workbookViewId="0">
      <selection activeCell="A4" sqref="A4:XFD5"/>
    </sheetView>
  </sheetViews>
  <sheetFormatPr defaultRowHeight="15" x14ac:dyDescent="0.25"/>
  <cols>
    <col min="1" max="1" width="16.5703125" customWidth="1"/>
    <col min="2" max="2" width="24.85546875" customWidth="1"/>
    <col min="3" max="3" width="8.5703125" customWidth="1"/>
    <col min="4" max="4" width="11.28515625" customWidth="1"/>
    <col min="5" max="5" width="13" customWidth="1"/>
    <col min="6" max="6" width="14.5703125" customWidth="1"/>
    <col min="7" max="7" width="12.85546875" customWidth="1"/>
    <col min="8" max="8" width="14.42578125" customWidth="1"/>
    <col min="9" max="9" width="17.42578125" customWidth="1"/>
    <col min="10" max="10" width="12.28515625" customWidth="1"/>
    <col min="11" max="11" width="2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 customHeight="1" x14ac:dyDescent="0.25">
      <c r="A2" s="1"/>
      <c r="B2" s="141" t="s">
        <v>175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"/>
      <c r="Q2" s="1"/>
    </row>
    <row r="3" spans="1:17" x14ac:dyDescent="0.25">
      <c r="A3" s="1"/>
      <c r="B3" s="5"/>
      <c r="C3" s="5"/>
      <c r="D3" s="5"/>
      <c r="E3" s="5"/>
      <c r="F3" s="1"/>
      <c r="G3" s="1"/>
      <c r="H3" s="1"/>
      <c r="J3" s="5"/>
      <c r="K3" s="5"/>
      <c r="L3" s="1"/>
      <c r="M3" s="1"/>
      <c r="N3" s="1"/>
      <c r="O3" s="1"/>
      <c r="P3" s="1"/>
      <c r="Q3" s="1"/>
    </row>
    <row r="5" spans="1:17" ht="38.25" x14ac:dyDescent="0.25">
      <c r="A5" s="53" t="s">
        <v>50</v>
      </c>
      <c r="B5" s="53" t="s">
        <v>49</v>
      </c>
      <c r="C5" s="53" t="s">
        <v>46</v>
      </c>
      <c r="D5" s="53" t="s">
        <v>7</v>
      </c>
      <c r="E5" s="53" t="s">
        <v>0</v>
      </c>
      <c r="F5" s="53" t="s">
        <v>22</v>
      </c>
      <c r="G5" s="41" t="s">
        <v>53</v>
      </c>
      <c r="H5" s="53" t="s">
        <v>47</v>
      </c>
      <c r="I5" s="53" t="s">
        <v>48</v>
      </c>
    </row>
    <row r="6" spans="1:17" x14ac:dyDescent="0.25">
      <c r="A6" s="138"/>
      <c r="B6" s="132"/>
      <c r="C6" s="138"/>
      <c r="D6" s="135"/>
      <c r="E6" s="135"/>
      <c r="F6" s="128"/>
      <c r="G6" s="128"/>
      <c r="H6" s="125"/>
      <c r="I6" s="138"/>
    </row>
    <row r="7" spans="1:17" ht="24.75" customHeight="1" x14ac:dyDescent="0.25">
      <c r="A7" s="139"/>
      <c r="B7" s="133"/>
      <c r="C7" s="139"/>
      <c r="D7" s="136"/>
      <c r="E7" s="136"/>
      <c r="F7" s="129"/>
      <c r="G7" s="129"/>
      <c r="H7" s="126"/>
      <c r="I7" s="139"/>
    </row>
    <row r="8" spans="1:17" ht="15.75" thickBot="1" x14ac:dyDescent="0.3">
      <c r="A8" s="29"/>
      <c r="B8" s="24"/>
      <c r="C8" s="30"/>
      <c r="D8" s="14"/>
      <c r="E8" s="14"/>
      <c r="F8" s="38"/>
      <c r="G8" s="38"/>
      <c r="H8" s="16"/>
      <c r="I8" s="30"/>
    </row>
    <row r="9" spans="1:17" ht="15.75" thickBot="1" x14ac:dyDescent="0.3">
      <c r="A9" s="22"/>
      <c r="B9" s="22"/>
      <c r="C9" s="22"/>
      <c r="D9" s="20"/>
      <c r="E9" s="20"/>
      <c r="F9" s="20"/>
      <c r="G9" s="25">
        <f>SUM(G6:G8)</f>
        <v>0</v>
      </c>
      <c r="H9" s="21"/>
      <c r="I9" s="35"/>
    </row>
  </sheetData>
  <mergeCells count="10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B2:O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P16"/>
  <sheetViews>
    <sheetView workbookViewId="0">
      <selection activeCell="F25" sqref="F25"/>
    </sheetView>
  </sheetViews>
  <sheetFormatPr defaultRowHeight="15" x14ac:dyDescent="0.25"/>
  <cols>
    <col min="1" max="1" width="31.140625" customWidth="1"/>
    <col min="2" max="2" width="20.5703125" customWidth="1"/>
    <col min="3" max="3" width="17.42578125" customWidth="1"/>
    <col min="4" max="4" width="12.85546875" customWidth="1"/>
    <col min="5" max="5" width="11.28515625" customWidth="1"/>
    <col min="6" max="6" width="16.7109375" customWidth="1"/>
    <col min="7" max="7" width="13.7109375" customWidth="1"/>
    <col min="8" max="8" width="11.7109375" customWidth="1"/>
    <col min="9" max="9" width="17.5703125" customWidth="1"/>
    <col min="10" max="10" width="20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36" customHeight="1" x14ac:dyDescent="0.25">
      <c r="A2" s="1"/>
      <c r="B2" s="137" t="s">
        <v>176</v>
      </c>
      <c r="C2" s="137"/>
      <c r="D2" s="137"/>
      <c r="E2" s="137"/>
      <c r="F2" s="137"/>
      <c r="G2" s="137"/>
      <c r="H2" s="1"/>
      <c r="I2" s="5"/>
      <c r="J2" s="18"/>
      <c r="K2" s="17"/>
      <c r="L2" s="17"/>
      <c r="M2" s="17"/>
      <c r="N2" s="17"/>
      <c r="O2" s="17"/>
      <c r="P2" s="17"/>
    </row>
    <row r="3" spans="1:16" x14ac:dyDescent="0.25">
      <c r="A3" s="1"/>
      <c r="B3" s="5"/>
      <c r="C3" s="1"/>
      <c r="D3" s="1"/>
      <c r="E3" s="1"/>
      <c r="F3" s="1"/>
      <c r="G3" s="1"/>
      <c r="H3" s="34"/>
      <c r="I3" s="5"/>
      <c r="J3" s="18"/>
      <c r="K3" s="17"/>
      <c r="L3" s="17"/>
      <c r="M3" s="17"/>
      <c r="N3" s="17"/>
      <c r="O3" s="17"/>
      <c r="P3" s="17"/>
    </row>
    <row r="4" spans="1:16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16" ht="25.5" x14ac:dyDescent="0.25">
      <c r="A5" s="53" t="s">
        <v>50</v>
      </c>
      <c r="B5" s="53" t="s">
        <v>49</v>
      </c>
      <c r="C5" s="53" t="s">
        <v>46</v>
      </c>
      <c r="D5" s="53" t="s">
        <v>7</v>
      </c>
      <c r="E5" s="53" t="s">
        <v>0</v>
      </c>
      <c r="F5" s="53" t="s">
        <v>22</v>
      </c>
      <c r="G5" s="41" t="s">
        <v>53</v>
      </c>
      <c r="H5" s="53" t="s">
        <v>47</v>
      </c>
      <c r="I5" s="53" t="s">
        <v>48</v>
      </c>
    </row>
    <row r="6" spans="1:16" ht="15" customHeight="1" x14ac:dyDescent="0.25">
      <c r="A6" s="138" t="s">
        <v>70</v>
      </c>
      <c r="B6" s="132" t="s">
        <v>167</v>
      </c>
      <c r="C6" s="138" t="s">
        <v>71</v>
      </c>
      <c r="D6" s="135" t="s">
        <v>28</v>
      </c>
      <c r="E6" s="135">
        <v>1</v>
      </c>
      <c r="F6" s="128">
        <v>256797</v>
      </c>
      <c r="G6" s="128">
        <v>256797</v>
      </c>
      <c r="H6" s="125" t="s">
        <v>61</v>
      </c>
      <c r="I6" s="138" t="s">
        <v>71</v>
      </c>
    </row>
    <row r="7" spans="1:16" ht="56.25" customHeight="1" x14ac:dyDescent="0.25">
      <c r="A7" s="139"/>
      <c r="B7" s="133"/>
      <c r="C7" s="139"/>
      <c r="D7" s="136"/>
      <c r="E7" s="136"/>
      <c r="F7" s="129"/>
      <c r="G7" s="129"/>
      <c r="H7" s="126"/>
      <c r="I7" s="139"/>
    </row>
    <row r="8" spans="1:16" ht="15.75" thickBot="1" x14ac:dyDescent="0.3">
      <c r="A8" s="61"/>
      <c r="B8" s="53"/>
      <c r="C8" s="30"/>
      <c r="D8" s="14"/>
      <c r="E8" s="14"/>
      <c r="F8" s="80"/>
      <c r="G8" s="80"/>
      <c r="H8" s="62"/>
      <c r="I8" s="30"/>
    </row>
    <row r="9" spans="1:16" ht="15.75" thickBot="1" x14ac:dyDescent="0.3">
      <c r="A9" s="22"/>
      <c r="B9" s="22"/>
      <c r="C9" s="22"/>
      <c r="D9" s="20"/>
      <c r="E9" s="20"/>
      <c r="F9" s="20"/>
      <c r="G9" s="25">
        <f>SUM(G6:G8)</f>
        <v>256797</v>
      </c>
      <c r="H9" s="21"/>
      <c r="I9" s="35"/>
    </row>
    <row r="10" spans="1:16" x14ac:dyDescent="0.25">
      <c r="A10" s="34"/>
      <c r="B10" s="34"/>
      <c r="C10" s="34"/>
      <c r="D10" s="34"/>
      <c r="E10" s="34"/>
      <c r="F10" s="34"/>
      <c r="G10" s="34"/>
      <c r="H10" s="34"/>
      <c r="I10" s="34"/>
    </row>
    <row r="11" spans="1:16" x14ac:dyDescent="0.25">
      <c r="A11" s="34"/>
      <c r="B11" s="34"/>
      <c r="C11" s="34"/>
      <c r="D11" s="34"/>
      <c r="E11" s="34"/>
      <c r="F11" s="34"/>
      <c r="G11" s="34"/>
      <c r="H11" s="34"/>
      <c r="I11" s="34"/>
    </row>
    <row r="12" spans="1:16" x14ac:dyDescent="0.25">
      <c r="A12" s="34"/>
      <c r="B12" s="34"/>
      <c r="C12" s="34"/>
      <c r="D12" s="34"/>
      <c r="E12" s="34"/>
      <c r="F12" s="34"/>
      <c r="G12" s="34"/>
      <c r="H12" s="34"/>
      <c r="I12" s="34"/>
    </row>
    <row r="13" spans="1:16" x14ac:dyDescent="0.25">
      <c r="A13" s="34"/>
      <c r="B13" s="34"/>
      <c r="C13" s="34"/>
      <c r="D13" s="34"/>
      <c r="E13" s="34"/>
      <c r="F13" s="34"/>
      <c r="G13" s="34"/>
      <c r="H13" s="34"/>
      <c r="I13" s="34"/>
    </row>
    <row r="14" spans="1:16" x14ac:dyDescent="0.25">
      <c r="A14" s="34"/>
      <c r="B14" s="34"/>
      <c r="C14" s="34"/>
      <c r="D14" s="34"/>
      <c r="E14" s="34"/>
      <c r="F14" s="34"/>
      <c r="G14" s="34"/>
      <c r="H14" s="34"/>
      <c r="I14" s="34"/>
    </row>
    <row r="15" spans="1:16" x14ac:dyDescent="0.25">
      <c r="A15" s="34"/>
      <c r="B15" s="34"/>
      <c r="C15" s="34"/>
      <c r="D15" s="34"/>
      <c r="E15" s="34"/>
      <c r="F15" s="34"/>
      <c r="G15" s="34"/>
      <c r="H15" s="34"/>
      <c r="I15" s="34"/>
    </row>
    <row r="16" spans="1:16" x14ac:dyDescent="0.25">
      <c r="A16" s="34"/>
      <c r="B16" s="34"/>
      <c r="C16" s="34"/>
      <c r="D16" s="34"/>
      <c r="E16" s="34"/>
      <c r="F16" s="34"/>
      <c r="G16" s="34"/>
      <c r="H16" s="34"/>
      <c r="I16" s="34"/>
    </row>
  </sheetData>
  <mergeCells count="10">
    <mergeCell ref="B2:G2"/>
    <mergeCell ref="I6:I7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2:I18"/>
  <sheetViews>
    <sheetView workbookViewId="0">
      <selection activeCell="D26" sqref="D26"/>
    </sheetView>
  </sheetViews>
  <sheetFormatPr defaultRowHeight="15" x14ac:dyDescent="0.25"/>
  <cols>
    <col min="1" max="1" width="21.85546875" customWidth="1"/>
    <col min="2" max="2" width="24.85546875" customWidth="1"/>
    <col min="3" max="3" width="18.5703125" customWidth="1"/>
    <col min="4" max="4" width="9.7109375" customWidth="1"/>
    <col min="5" max="5" width="12.85546875" customWidth="1"/>
    <col min="6" max="6" width="14" customWidth="1"/>
    <col min="7" max="7" width="12.85546875" customWidth="1"/>
    <col min="8" max="8" width="14.140625" customWidth="1"/>
    <col min="9" max="9" width="20.42578125" customWidth="1"/>
    <col min="10" max="10" width="11.140625" customWidth="1"/>
    <col min="11" max="11" width="20" customWidth="1"/>
    <col min="14" max="14" width="10" bestFit="1" customWidth="1"/>
    <col min="15" max="15" width="12.140625" customWidth="1"/>
  </cols>
  <sheetData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37" t="s">
        <v>177</v>
      </c>
      <c r="C3" s="137"/>
      <c r="D3" s="137"/>
      <c r="E3" s="137"/>
      <c r="F3" s="137"/>
      <c r="G3" s="137"/>
      <c r="H3" s="1"/>
      <c r="I3" s="1"/>
    </row>
    <row r="4" spans="1:9" x14ac:dyDescent="0.25">
      <c r="A4" s="1"/>
      <c r="B4" s="26"/>
      <c r="C4" s="26"/>
      <c r="D4" s="26"/>
      <c r="E4" s="26"/>
      <c r="F4" s="26"/>
      <c r="G4" s="26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25.5" x14ac:dyDescent="0.25">
      <c r="A6" s="53" t="s">
        <v>50</v>
      </c>
      <c r="B6" s="53" t="s">
        <v>49</v>
      </c>
      <c r="C6" s="53" t="s">
        <v>46</v>
      </c>
      <c r="D6" s="53" t="s">
        <v>7</v>
      </c>
      <c r="E6" s="53" t="s">
        <v>0</v>
      </c>
      <c r="F6" s="53" t="s">
        <v>22</v>
      </c>
      <c r="G6" s="41" t="s">
        <v>53</v>
      </c>
      <c r="H6" s="53" t="s">
        <v>47</v>
      </c>
      <c r="I6" s="53" t="s">
        <v>48</v>
      </c>
    </row>
    <row r="7" spans="1:9" x14ac:dyDescent="0.25">
      <c r="A7" s="138" t="s">
        <v>72</v>
      </c>
      <c r="B7" s="132" t="s">
        <v>167</v>
      </c>
      <c r="C7" s="138" t="s">
        <v>30</v>
      </c>
      <c r="D7" s="135" t="s">
        <v>28</v>
      </c>
      <c r="E7" s="135">
        <v>1</v>
      </c>
      <c r="F7" s="128">
        <v>7670000</v>
      </c>
      <c r="G7" s="128">
        <v>7670000</v>
      </c>
      <c r="H7" s="125" t="s">
        <v>118</v>
      </c>
      <c r="I7" s="138" t="s">
        <v>30</v>
      </c>
    </row>
    <row r="8" spans="1:9" ht="66" customHeight="1" x14ac:dyDescent="0.25">
      <c r="A8" s="139"/>
      <c r="B8" s="133"/>
      <c r="C8" s="139"/>
      <c r="D8" s="136"/>
      <c r="E8" s="136"/>
      <c r="F8" s="129"/>
      <c r="G8" s="129"/>
      <c r="H8" s="126"/>
      <c r="I8" s="139"/>
    </row>
    <row r="9" spans="1:9" ht="15.75" thickBot="1" x14ac:dyDescent="0.3">
      <c r="A9" s="61"/>
      <c r="B9" s="53"/>
      <c r="C9" s="30"/>
      <c r="D9" s="14"/>
      <c r="E9" s="14"/>
      <c r="F9" s="80"/>
      <c r="G9" s="80"/>
      <c r="H9" s="62"/>
      <c r="I9" s="30"/>
    </row>
    <row r="10" spans="1:9" ht="15.75" thickBot="1" x14ac:dyDescent="0.3">
      <c r="A10" s="22"/>
      <c r="B10" s="22"/>
      <c r="C10" s="22"/>
      <c r="D10" s="20"/>
      <c r="E10" s="20"/>
      <c r="F10" s="20"/>
      <c r="G10" s="25">
        <f>SUM(G7:G9)</f>
        <v>7670000</v>
      </c>
      <c r="H10" s="21"/>
      <c r="I10" s="35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</sheetData>
  <mergeCells count="10">
    <mergeCell ref="F7:F8"/>
    <mergeCell ref="G7:G8"/>
    <mergeCell ref="H7:H8"/>
    <mergeCell ref="I7:I8"/>
    <mergeCell ref="B3:G3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2:I19"/>
  <sheetViews>
    <sheetView workbookViewId="0">
      <selection activeCell="N11" sqref="N11"/>
    </sheetView>
  </sheetViews>
  <sheetFormatPr defaultRowHeight="15" x14ac:dyDescent="0.25"/>
  <cols>
    <col min="1" max="1" width="22.5703125" customWidth="1"/>
    <col min="2" max="2" width="26.140625" customWidth="1"/>
    <col min="3" max="3" width="15.7109375" customWidth="1"/>
    <col min="4" max="4" width="10.28515625" customWidth="1"/>
    <col min="5" max="5" width="11.85546875" customWidth="1"/>
    <col min="6" max="6" width="13.28515625" customWidth="1"/>
    <col min="7" max="7" width="12.85546875" customWidth="1"/>
    <col min="8" max="8" width="13.140625" customWidth="1"/>
    <col min="9" max="9" width="15.7109375" customWidth="1"/>
    <col min="10" max="10" width="14.5703125" customWidth="1"/>
    <col min="11" max="11" width="18" customWidth="1"/>
    <col min="14" max="15" width="11.5703125" bestFit="1" customWidth="1"/>
    <col min="16" max="16" width="10.7109375" customWidth="1"/>
    <col min="17" max="17" width="12.85546875" customWidth="1"/>
  </cols>
  <sheetData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37" t="s">
        <v>178</v>
      </c>
      <c r="C3" s="137"/>
      <c r="D3" s="137"/>
      <c r="E3" s="137"/>
      <c r="F3" s="137"/>
      <c r="G3" s="137"/>
      <c r="H3" s="137"/>
      <c r="I3" s="137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63" customHeight="1" x14ac:dyDescent="0.25">
      <c r="A6" s="53" t="s">
        <v>50</v>
      </c>
      <c r="B6" s="53" t="s">
        <v>49</v>
      </c>
      <c r="C6" s="53" t="s">
        <v>46</v>
      </c>
      <c r="D6" s="53" t="s">
        <v>7</v>
      </c>
      <c r="E6" s="53" t="s">
        <v>0</v>
      </c>
      <c r="F6" s="53" t="s">
        <v>22</v>
      </c>
      <c r="G6" s="41" t="s">
        <v>53</v>
      </c>
      <c r="H6" s="53" t="s">
        <v>47</v>
      </c>
      <c r="I6" s="53" t="s">
        <v>48</v>
      </c>
    </row>
    <row r="7" spans="1:9" x14ac:dyDescent="0.25">
      <c r="A7" s="138" t="s">
        <v>29</v>
      </c>
      <c r="B7" s="132" t="s">
        <v>157</v>
      </c>
      <c r="C7" s="131" t="s">
        <v>27</v>
      </c>
      <c r="D7" s="135" t="s">
        <v>28</v>
      </c>
      <c r="E7" s="135">
        <v>1</v>
      </c>
      <c r="F7" s="128">
        <v>73120</v>
      </c>
      <c r="G7" s="128">
        <v>73120</v>
      </c>
      <c r="H7" s="125" t="s">
        <v>61</v>
      </c>
      <c r="I7" s="131" t="s">
        <v>27</v>
      </c>
    </row>
    <row r="8" spans="1:9" x14ac:dyDescent="0.25">
      <c r="A8" s="139"/>
      <c r="B8" s="133"/>
      <c r="C8" s="133"/>
      <c r="D8" s="136"/>
      <c r="E8" s="136"/>
      <c r="F8" s="129"/>
      <c r="G8" s="129"/>
      <c r="H8" s="126"/>
      <c r="I8" s="133"/>
    </row>
    <row r="9" spans="1:9" ht="87" customHeight="1" x14ac:dyDescent="0.25">
      <c r="A9" s="29" t="s">
        <v>73</v>
      </c>
      <c r="B9" s="61" t="s">
        <v>157</v>
      </c>
      <c r="C9" s="158" t="s">
        <v>23</v>
      </c>
      <c r="D9" s="14" t="s">
        <v>28</v>
      </c>
      <c r="E9" s="14">
        <v>1</v>
      </c>
      <c r="F9" s="15">
        <v>1450000</v>
      </c>
      <c r="G9" s="15">
        <v>1450000</v>
      </c>
      <c r="H9" s="15" t="s">
        <v>115</v>
      </c>
      <c r="I9" s="158" t="s">
        <v>23</v>
      </c>
    </row>
    <row r="10" spans="1:9" ht="81" customHeight="1" thickBot="1" x14ac:dyDescent="0.3">
      <c r="A10" s="98" t="s">
        <v>137</v>
      </c>
      <c r="B10" s="88" t="s">
        <v>154</v>
      </c>
      <c r="C10" s="159" t="s">
        <v>138</v>
      </c>
      <c r="D10" s="94" t="s">
        <v>28</v>
      </c>
      <c r="E10" s="90">
        <v>1</v>
      </c>
      <c r="F10" s="86">
        <v>30000</v>
      </c>
      <c r="G10" s="86">
        <v>30000</v>
      </c>
      <c r="H10" s="86" t="s">
        <v>140</v>
      </c>
      <c r="I10" s="160" t="s">
        <v>139</v>
      </c>
    </row>
    <row r="11" spans="1:9" ht="15.75" thickBot="1" x14ac:dyDescent="0.3">
      <c r="A11" s="22"/>
      <c r="B11" s="22"/>
      <c r="C11" s="22"/>
      <c r="D11" s="20"/>
      <c r="E11" s="20"/>
      <c r="F11" s="20"/>
      <c r="G11" s="25">
        <f>SUM(G7:G9)</f>
        <v>1523120</v>
      </c>
      <c r="H11" s="21"/>
      <c r="I11" s="35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</sheetData>
  <mergeCells count="10">
    <mergeCell ref="F7:F8"/>
    <mergeCell ref="G7:G8"/>
    <mergeCell ref="H7:H8"/>
    <mergeCell ref="I7:I8"/>
    <mergeCell ref="B3:I3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2:N22"/>
  <sheetViews>
    <sheetView workbookViewId="0">
      <selection activeCell="L12" sqref="L12"/>
    </sheetView>
  </sheetViews>
  <sheetFormatPr defaultRowHeight="15" x14ac:dyDescent="0.25"/>
  <cols>
    <col min="1" max="1" width="23.140625" customWidth="1"/>
    <col min="2" max="2" width="16.42578125" style="8" customWidth="1"/>
    <col min="3" max="3" width="15.7109375" style="8" customWidth="1"/>
    <col min="4" max="4" width="12.42578125" style="8" customWidth="1"/>
    <col min="5" max="5" width="11.28515625" style="8" customWidth="1"/>
    <col min="6" max="6" width="20.28515625" customWidth="1"/>
    <col min="7" max="7" width="15.85546875" customWidth="1"/>
    <col min="8" max="8" width="12.5703125" customWidth="1"/>
    <col min="9" max="9" width="24.5703125" style="8" customWidth="1"/>
    <col min="10" max="10" width="29.42578125" style="8" customWidth="1"/>
    <col min="11" max="11" width="9.140625" customWidth="1"/>
    <col min="12" max="12" width="8.42578125" customWidth="1"/>
    <col min="13" max="13" width="13.42578125" customWidth="1"/>
    <col min="14" max="14" width="14.28515625" customWidth="1"/>
    <col min="15" max="15" width="16.5703125" customWidth="1"/>
    <col min="16" max="16" width="12.140625" customWidth="1"/>
  </cols>
  <sheetData>
    <row r="2" spans="1:14" x14ac:dyDescent="0.25">
      <c r="A2" s="1"/>
      <c r="B2" s="5"/>
      <c r="C2" s="5"/>
      <c r="D2" s="5"/>
      <c r="E2" s="5"/>
      <c r="F2" s="1"/>
      <c r="G2" s="1"/>
      <c r="H2" s="1"/>
      <c r="I2" s="5"/>
    </row>
    <row r="3" spans="1:14" x14ac:dyDescent="0.25">
      <c r="A3" s="1"/>
      <c r="B3" s="137" t="s">
        <v>179</v>
      </c>
      <c r="C3" s="137"/>
      <c r="D3" s="137"/>
      <c r="E3" s="137"/>
      <c r="F3" s="137"/>
      <c r="G3" s="137"/>
      <c r="H3" s="137"/>
      <c r="I3" s="137"/>
      <c r="J3" s="5"/>
      <c r="K3" s="1"/>
      <c r="L3" s="1"/>
      <c r="M3" s="1"/>
      <c r="N3" s="1"/>
    </row>
    <row r="4" spans="1:14" x14ac:dyDescent="0.25">
      <c r="A4" s="1"/>
      <c r="B4" s="5"/>
      <c r="C4" s="5"/>
      <c r="D4" s="5"/>
      <c r="E4" s="5"/>
      <c r="F4" s="1"/>
      <c r="G4" s="1"/>
      <c r="H4" s="1"/>
      <c r="I4" s="5"/>
      <c r="J4" s="5"/>
      <c r="K4" s="1"/>
      <c r="L4" s="1"/>
      <c r="M4" s="1"/>
      <c r="N4" s="1"/>
    </row>
    <row r="5" spans="1:14" ht="39.75" customHeight="1" x14ac:dyDescent="0.25">
      <c r="A5" s="53" t="s">
        <v>50</v>
      </c>
      <c r="B5" s="53" t="s">
        <v>49</v>
      </c>
      <c r="C5" s="53" t="s">
        <v>46</v>
      </c>
      <c r="D5" s="53" t="s">
        <v>7</v>
      </c>
      <c r="E5" s="53" t="s">
        <v>0</v>
      </c>
      <c r="F5" s="53" t="s">
        <v>22</v>
      </c>
      <c r="G5" s="41" t="s">
        <v>53</v>
      </c>
      <c r="H5" s="53" t="s">
        <v>47</v>
      </c>
      <c r="I5" s="53" t="s">
        <v>48</v>
      </c>
      <c r="J5" s="5"/>
      <c r="K5" s="1"/>
      <c r="L5" s="1"/>
      <c r="M5" s="1"/>
      <c r="N5" s="1"/>
    </row>
    <row r="6" spans="1:14" ht="36" customHeight="1" x14ac:dyDescent="0.25">
      <c r="A6" s="142" t="s">
        <v>75</v>
      </c>
      <c r="B6" s="142" t="s">
        <v>180</v>
      </c>
      <c r="C6" s="142" t="s">
        <v>81</v>
      </c>
      <c r="D6" s="14" t="s">
        <v>100</v>
      </c>
      <c r="E6" s="11">
        <v>1</v>
      </c>
      <c r="F6" s="63">
        <v>217644.16</v>
      </c>
      <c r="G6" s="63">
        <v>217644.16</v>
      </c>
      <c r="H6" s="143" t="s">
        <v>74</v>
      </c>
      <c r="I6" s="161" t="s">
        <v>90</v>
      </c>
      <c r="J6" s="5"/>
      <c r="K6" s="1"/>
      <c r="L6" s="1"/>
      <c r="M6" s="1"/>
      <c r="N6" s="1"/>
    </row>
    <row r="7" spans="1:14" ht="31.5" customHeight="1" x14ac:dyDescent="0.25">
      <c r="A7" s="142"/>
      <c r="B7" s="142"/>
      <c r="C7" s="142"/>
      <c r="D7" s="14" t="s">
        <v>6</v>
      </c>
      <c r="E7" s="11">
        <v>1</v>
      </c>
      <c r="F7" s="63">
        <v>518669.33</v>
      </c>
      <c r="G7" s="63">
        <v>518669.33</v>
      </c>
      <c r="H7" s="143"/>
      <c r="I7" s="161" t="s">
        <v>91</v>
      </c>
      <c r="J7" s="5"/>
      <c r="K7" s="1"/>
      <c r="L7" s="1"/>
      <c r="M7" s="1"/>
      <c r="N7" s="1"/>
    </row>
    <row r="8" spans="1:14" ht="26.25" x14ac:dyDescent="0.25">
      <c r="A8" s="142"/>
      <c r="B8" s="142"/>
      <c r="C8" s="142"/>
      <c r="D8" s="14" t="s">
        <v>6</v>
      </c>
      <c r="E8" s="11">
        <v>1</v>
      </c>
      <c r="F8" s="63">
        <v>296114.5</v>
      </c>
      <c r="G8" s="63">
        <v>296114.5</v>
      </c>
      <c r="H8" s="143"/>
      <c r="I8" s="161" t="s">
        <v>92</v>
      </c>
      <c r="J8" s="5"/>
      <c r="K8" s="1"/>
      <c r="L8" s="1"/>
      <c r="M8" s="1"/>
      <c r="N8" s="1"/>
    </row>
    <row r="9" spans="1:14" ht="51.75" x14ac:dyDescent="0.25">
      <c r="A9" s="142"/>
      <c r="B9" s="142"/>
      <c r="C9" s="142"/>
      <c r="D9" s="14" t="s">
        <v>6</v>
      </c>
      <c r="E9" s="11">
        <v>1</v>
      </c>
      <c r="F9" s="63">
        <v>145222</v>
      </c>
      <c r="G9" s="63">
        <v>145222</v>
      </c>
      <c r="H9" s="143"/>
      <c r="I9" s="161" t="s">
        <v>93</v>
      </c>
      <c r="J9" s="5"/>
      <c r="K9" s="1"/>
      <c r="L9" s="1"/>
      <c r="M9" s="1"/>
      <c r="N9" s="1"/>
    </row>
    <row r="10" spans="1:14" ht="39" x14ac:dyDescent="0.25">
      <c r="A10" s="142"/>
      <c r="B10" s="142"/>
      <c r="C10" s="142"/>
      <c r="D10" s="14" t="s">
        <v>6</v>
      </c>
      <c r="E10" s="11">
        <v>1</v>
      </c>
      <c r="F10" s="63">
        <v>467472.36</v>
      </c>
      <c r="G10" s="63">
        <v>467472.36</v>
      </c>
      <c r="H10" s="143"/>
      <c r="I10" s="161" t="s">
        <v>94</v>
      </c>
      <c r="J10" s="5"/>
      <c r="K10" s="1"/>
      <c r="L10" s="1"/>
      <c r="M10" s="1"/>
      <c r="N10" s="1"/>
    </row>
    <row r="11" spans="1:14" ht="26.25" x14ac:dyDescent="0.25">
      <c r="A11" s="142"/>
      <c r="B11" s="142"/>
      <c r="C11" s="142"/>
      <c r="D11" s="14" t="s">
        <v>6</v>
      </c>
      <c r="E11" s="11">
        <v>1</v>
      </c>
      <c r="F11" s="63">
        <v>763173.77</v>
      </c>
      <c r="G11" s="63">
        <v>763173.77</v>
      </c>
      <c r="H11" s="143"/>
      <c r="I11" s="161" t="s">
        <v>95</v>
      </c>
      <c r="J11" s="5"/>
      <c r="K11" s="1"/>
      <c r="L11" s="1"/>
      <c r="M11" s="1"/>
      <c r="N11" s="1"/>
    </row>
    <row r="12" spans="1:14" ht="39" x14ac:dyDescent="0.25">
      <c r="A12" s="142"/>
      <c r="B12" s="142"/>
      <c r="C12" s="142"/>
      <c r="D12" s="14" t="s">
        <v>6</v>
      </c>
      <c r="E12" s="11">
        <v>1</v>
      </c>
      <c r="F12" s="63">
        <v>238372.17</v>
      </c>
      <c r="G12" s="63">
        <v>238372.17</v>
      </c>
      <c r="H12" s="143"/>
      <c r="I12" s="161" t="s">
        <v>96</v>
      </c>
      <c r="J12" s="5"/>
      <c r="K12" s="1"/>
      <c r="L12" s="1"/>
      <c r="M12" s="1"/>
      <c r="N12" s="1"/>
    </row>
    <row r="13" spans="1:14" x14ac:dyDescent="0.25">
      <c r="A13" s="142"/>
      <c r="B13" s="142"/>
      <c r="C13" s="142"/>
      <c r="D13" s="14" t="s">
        <v>6</v>
      </c>
      <c r="E13" s="11">
        <v>1</v>
      </c>
      <c r="F13" s="63">
        <v>44417.18</v>
      </c>
      <c r="G13" s="63">
        <v>44417.18</v>
      </c>
      <c r="H13" s="143"/>
      <c r="I13" s="161" t="s">
        <v>97</v>
      </c>
      <c r="J13" s="5"/>
      <c r="K13" s="1"/>
      <c r="L13" s="1"/>
      <c r="M13" s="1"/>
      <c r="N13" s="1"/>
    </row>
    <row r="14" spans="1:14" ht="51.75" x14ac:dyDescent="0.25">
      <c r="A14" s="142"/>
      <c r="B14" s="142"/>
      <c r="C14" s="142"/>
      <c r="D14" s="14" t="s">
        <v>6</v>
      </c>
      <c r="E14" s="11">
        <v>1</v>
      </c>
      <c r="F14" s="63">
        <v>1323987.2</v>
      </c>
      <c r="G14" s="63">
        <v>1323987.2</v>
      </c>
      <c r="H14" s="143"/>
      <c r="I14" s="161" t="s">
        <v>98</v>
      </c>
      <c r="J14" s="5"/>
      <c r="K14" s="1"/>
      <c r="L14" s="1"/>
      <c r="M14" s="1"/>
      <c r="N14" s="1"/>
    </row>
    <row r="15" spans="1:14" x14ac:dyDescent="0.25">
      <c r="A15" s="142"/>
      <c r="B15" s="142"/>
      <c r="C15" s="142"/>
      <c r="D15" s="14" t="s">
        <v>6</v>
      </c>
      <c r="E15" s="11">
        <v>1</v>
      </c>
      <c r="F15" s="63">
        <v>483806.4</v>
      </c>
      <c r="G15" s="63">
        <v>483806.4</v>
      </c>
      <c r="H15" s="143"/>
      <c r="I15" s="161" t="s">
        <v>99</v>
      </c>
      <c r="J15" s="5"/>
      <c r="K15" s="1"/>
      <c r="L15" s="1"/>
      <c r="M15" s="1"/>
      <c r="N15" s="1"/>
    </row>
    <row r="16" spans="1:14" ht="38.25" x14ac:dyDescent="0.25">
      <c r="A16" s="91"/>
      <c r="B16" s="91"/>
      <c r="C16" s="91"/>
      <c r="D16" s="94" t="s">
        <v>6</v>
      </c>
      <c r="E16" s="11">
        <v>1</v>
      </c>
      <c r="F16" s="63">
        <v>140000</v>
      </c>
      <c r="G16" s="63">
        <v>140000</v>
      </c>
      <c r="H16" s="92"/>
      <c r="I16" s="112" t="s">
        <v>136</v>
      </c>
      <c r="J16" s="5"/>
      <c r="K16" s="1"/>
      <c r="L16" s="1"/>
      <c r="M16" s="1"/>
      <c r="N16" s="1"/>
    </row>
    <row r="17" spans="1:14" x14ac:dyDescent="0.25">
      <c r="A17" s="2"/>
      <c r="B17" s="6"/>
      <c r="C17" s="6"/>
      <c r="D17" s="6"/>
      <c r="E17" s="6"/>
      <c r="F17" s="64" t="s">
        <v>1</v>
      </c>
      <c r="G17" s="65">
        <f>SUM(G6:G16)</f>
        <v>4638879.07</v>
      </c>
      <c r="H17" s="2"/>
      <c r="I17" s="6"/>
      <c r="J17" s="5"/>
      <c r="K17" s="1"/>
      <c r="L17" s="1"/>
      <c r="M17" s="1"/>
      <c r="N17" s="1"/>
    </row>
    <row r="18" spans="1:14" x14ac:dyDescent="0.25">
      <c r="A18" s="1"/>
      <c r="B18" s="5"/>
      <c r="C18" s="5"/>
      <c r="D18" s="5"/>
      <c r="E18" s="5"/>
      <c r="F18" s="1"/>
      <c r="G18" s="1"/>
      <c r="H18" s="1"/>
      <c r="I18" s="5"/>
      <c r="J18" s="5"/>
      <c r="K18" s="1"/>
      <c r="L18" s="1"/>
      <c r="M18" s="1"/>
      <c r="N18" s="1"/>
    </row>
    <row r="19" spans="1:14" x14ac:dyDescent="0.25">
      <c r="A19" s="1"/>
      <c r="B19" s="5"/>
      <c r="C19" s="5"/>
      <c r="D19" s="5"/>
      <c r="E19" s="5"/>
      <c r="F19" s="1"/>
      <c r="G19" s="1"/>
      <c r="H19" s="1"/>
      <c r="I19" s="5"/>
      <c r="J19" s="5"/>
      <c r="K19" s="1"/>
      <c r="L19" s="1"/>
      <c r="M19" s="1"/>
      <c r="N19" s="1"/>
    </row>
    <row r="20" spans="1:14" x14ac:dyDescent="0.25">
      <c r="A20" s="1"/>
      <c r="B20" s="5"/>
      <c r="C20" s="5"/>
      <c r="D20" s="5"/>
      <c r="E20" s="5"/>
      <c r="F20" s="1"/>
      <c r="G20" s="1"/>
      <c r="H20" s="1"/>
      <c r="I20" s="5"/>
      <c r="J20" s="5"/>
      <c r="K20" s="1"/>
      <c r="L20" s="1"/>
      <c r="M20" s="1"/>
      <c r="N20" s="1"/>
    </row>
    <row r="21" spans="1:14" x14ac:dyDescent="0.25">
      <c r="A21" s="1"/>
      <c r="B21" s="5"/>
      <c r="C21" s="5"/>
      <c r="D21" s="5"/>
      <c r="E21" s="5"/>
      <c r="F21" s="1"/>
      <c r="G21" s="1"/>
      <c r="H21" s="1"/>
      <c r="I21" s="5"/>
      <c r="J21" s="5"/>
      <c r="K21" s="1"/>
      <c r="L21" s="1"/>
      <c r="M21" s="1"/>
      <c r="N21" s="1"/>
    </row>
    <row r="22" spans="1:14" x14ac:dyDescent="0.25">
      <c r="A22" s="1"/>
      <c r="B22" s="5"/>
      <c r="C22" s="5"/>
      <c r="D22" s="5"/>
      <c r="E22" s="5"/>
      <c r="F22" s="1"/>
      <c r="G22" s="1"/>
      <c r="H22" s="1"/>
      <c r="I22" s="5"/>
      <c r="J22" s="5"/>
      <c r="K22" s="1"/>
      <c r="L22" s="1"/>
      <c r="M22" s="1"/>
      <c r="N22" s="1"/>
    </row>
  </sheetData>
  <mergeCells count="5">
    <mergeCell ref="B3:I3"/>
    <mergeCell ref="B6:B15"/>
    <mergeCell ref="C6:C15"/>
    <mergeCell ref="H6:H15"/>
    <mergeCell ref="A6:A15"/>
  </mergeCells>
  <pageMargins left="0.17" right="0.17" top="0.21" bottom="0.74803149606299213" header="0.17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Q16"/>
  <sheetViews>
    <sheetView workbookViewId="0">
      <selection activeCell="A5" sqref="A5:XFD6"/>
    </sheetView>
  </sheetViews>
  <sheetFormatPr defaultRowHeight="15" x14ac:dyDescent="0.25"/>
  <cols>
    <col min="1" max="1" width="18.28515625" customWidth="1"/>
    <col min="2" max="2" width="30.7109375" customWidth="1"/>
    <col min="3" max="3" width="19.28515625" customWidth="1"/>
    <col min="4" max="4" width="8.5703125" customWidth="1"/>
    <col min="5" max="5" width="12" customWidth="1"/>
    <col min="6" max="6" width="7.5703125" customWidth="1"/>
    <col min="7" max="7" width="13.140625" customWidth="1"/>
    <col min="8" max="8" width="16.140625" customWidth="1"/>
    <col min="9" max="9" width="14" customWidth="1"/>
    <col min="10" max="10" width="12.28515625" customWidth="1"/>
    <col min="11" max="11" width="20" customWidth="1"/>
    <col min="14" max="14" width="14.140625" customWidth="1"/>
    <col min="15" max="15" width="18" customWidth="1"/>
    <col min="16" max="16" width="16.140625" customWidth="1"/>
    <col min="17" max="17" width="10.5703125" customWidth="1"/>
  </cols>
  <sheetData>
    <row r="1" spans="1:17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25">
      <c r="A2" s="1"/>
      <c r="B2" s="5"/>
      <c r="C2" s="5"/>
      <c r="D2" s="5"/>
      <c r="E2" s="5"/>
      <c r="F2" s="1"/>
      <c r="G2" s="130"/>
      <c r="H2" s="130"/>
      <c r="I2" s="130"/>
      <c r="J2" s="130"/>
      <c r="K2" s="130"/>
      <c r="L2" s="130"/>
      <c r="M2" s="130"/>
      <c r="N2" s="1"/>
      <c r="O2" s="1"/>
      <c r="P2" s="1"/>
      <c r="Q2" s="1"/>
    </row>
    <row r="3" spans="1:17" ht="18.75" customHeight="1" x14ac:dyDescent="0.25">
      <c r="A3" s="1"/>
      <c r="B3" s="137" t="s">
        <v>158</v>
      </c>
      <c r="C3" s="137"/>
      <c r="D3" s="137"/>
      <c r="E3" s="137"/>
      <c r="F3" s="137"/>
      <c r="G3" s="137"/>
      <c r="H3" s="1"/>
      <c r="J3" s="5"/>
      <c r="K3" s="5"/>
      <c r="L3" s="1"/>
      <c r="M3" s="1"/>
      <c r="N3" s="1"/>
      <c r="O3" s="1"/>
      <c r="P3" s="1"/>
      <c r="Q3" s="1"/>
    </row>
    <row r="4" spans="1:17" x14ac:dyDescent="0.25">
      <c r="A4" s="1"/>
      <c r="B4" s="5"/>
      <c r="C4" s="5"/>
      <c r="D4" s="5"/>
      <c r="E4" s="5"/>
      <c r="F4" s="26"/>
      <c r="G4" s="26"/>
      <c r="H4" s="26"/>
      <c r="I4" s="26"/>
      <c r="J4" s="27"/>
      <c r="K4" s="28"/>
      <c r="L4" s="26"/>
      <c r="M4" s="1"/>
      <c r="N4" s="1"/>
      <c r="O4" s="1"/>
      <c r="P4" s="1"/>
      <c r="Q4" s="1"/>
    </row>
    <row r="5" spans="1:17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ht="51" x14ac:dyDescent="0.25">
      <c r="A6" s="42" t="s">
        <v>50</v>
      </c>
      <c r="B6" s="42" t="s">
        <v>49</v>
      </c>
      <c r="C6" s="53" t="s">
        <v>46</v>
      </c>
      <c r="D6" s="53" t="s">
        <v>7</v>
      </c>
      <c r="E6" s="53" t="s">
        <v>0</v>
      </c>
      <c r="F6" s="53" t="s">
        <v>22</v>
      </c>
      <c r="G6" s="41" t="s">
        <v>53</v>
      </c>
      <c r="H6" s="53" t="s">
        <v>47</v>
      </c>
      <c r="I6" s="53" t="s">
        <v>48</v>
      </c>
      <c r="J6" s="34"/>
      <c r="K6" s="34"/>
      <c r="L6" s="34"/>
      <c r="M6" s="34"/>
      <c r="N6" s="34"/>
      <c r="O6" s="34"/>
      <c r="P6" s="34"/>
      <c r="Q6" s="34"/>
    </row>
    <row r="7" spans="1:17" ht="28.5" customHeight="1" x14ac:dyDescent="0.25">
      <c r="A7" s="24"/>
      <c r="B7" s="46"/>
      <c r="C7" s="30"/>
      <c r="D7" s="48"/>
      <c r="E7" s="14"/>
      <c r="F7" s="15"/>
      <c r="G7" s="15"/>
      <c r="H7" s="51"/>
      <c r="I7" s="46"/>
    </row>
    <row r="8" spans="1:17" ht="15.75" thickBot="1" x14ac:dyDescent="0.3">
      <c r="A8" s="7"/>
      <c r="B8" s="7"/>
      <c r="C8" s="7"/>
      <c r="D8" s="3"/>
      <c r="E8" s="3"/>
      <c r="F8" s="3"/>
      <c r="G8" s="4"/>
      <c r="H8" s="4"/>
      <c r="I8" s="3"/>
    </row>
    <row r="9" spans="1:17" ht="15.75" thickBot="1" x14ac:dyDescent="0.3">
      <c r="A9" s="22"/>
      <c r="B9" s="22"/>
      <c r="C9" s="22"/>
      <c r="D9" s="20"/>
      <c r="E9" s="20"/>
      <c r="F9" s="20"/>
      <c r="G9" s="23">
        <f>SUM(G7:G8)</f>
        <v>0</v>
      </c>
      <c r="H9" s="21"/>
      <c r="I9" s="35"/>
    </row>
    <row r="16" spans="1:17" ht="14.25" customHeight="1" x14ac:dyDescent="0.25"/>
  </sheetData>
  <mergeCells count="2">
    <mergeCell ref="G2:M2"/>
    <mergeCell ref="B3:G3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3:L17"/>
  <sheetViews>
    <sheetView workbookViewId="0">
      <selection activeCell="B20" sqref="B20"/>
    </sheetView>
  </sheetViews>
  <sheetFormatPr defaultRowHeight="15" x14ac:dyDescent="0.25"/>
  <cols>
    <col min="1" max="1" width="25.5703125" customWidth="1"/>
    <col min="2" max="2" width="22.85546875" customWidth="1"/>
    <col min="3" max="3" width="20.140625" customWidth="1"/>
    <col min="4" max="4" width="9.85546875" customWidth="1"/>
    <col min="5" max="5" width="10.42578125" customWidth="1"/>
    <col min="6" max="6" width="13.7109375" customWidth="1"/>
    <col min="7" max="7" width="10.42578125" customWidth="1"/>
    <col min="8" max="8" width="13.85546875" customWidth="1"/>
    <col min="9" max="9" width="24.5703125" customWidth="1"/>
    <col min="11" max="11" width="23.140625" customWidth="1"/>
    <col min="14" max="14" width="11.85546875" customWidth="1"/>
    <col min="15" max="15" width="12.28515625" customWidth="1"/>
    <col min="16" max="17" width="14.5703125" customWidth="1"/>
  </cols>
  <sheetData>
    <row r="3" spans="1:12" x14ac:dyDescent="0.25">
      <c r="A3" s="1"/>
      <c r="B3" s="137" t="s">
        <v>181</v>
      </c>
      <c r="C3" s="137"/>
      <c r="D3" s="137"/>
      <c r="E3" s="137"/>
      <c r="F3" s="137"/>
      <c r="G3" s="137"/>
      <c r="H3" s="137"/>
      <c r="I3" s="137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</row>
    <row r="6" spans="1:12" ht="25.5" x14ac:dyDescent="0.25">
      <c r="A6" s="53" t="s">
        <v>50</v>
      </c>
      <c r="B6" s="53" t="s">
        <v>49</v>
      </c>
      <c r="C6" s="53" t="s">
        <v>46</v>
      </c>
      <c r="D6" s="53" t="s">
        <v>7</v>
      </c>
      <c r="E6" s="53" t="s">
        <v>0</v>
      </c>
      <c r="F6" s="53" t="s">
        <v>22</v>
      </c>
      <c r="G6" s="41" t="s">
        <v>53</v>
      </c>
      <c r="H6" s="53" t="s">
        <v>47</v>
      </c>
      <c r="I6" s="53" t="s">
        <v>48</v>
      </c>
      <c r="L6" t="s">
        <v>15</v>
      </c>
    </row>
    <row r="7" spans="1:12" x14ac:dyDescent="0.25">
      <c r="A7" s="144" t="s">
        <v>76</v>
      </c>
      <c r="B7" s="142" t="s">
        <v>182</v>
      </c>
      <c r="C7" s="144" t="s">
        <v>2</v>
      </c>
      <c r="D7" s="147" t="s">
        <v>45</v>
      </c>
      <c r="E7" s="147">
        <v>1</v>
      </c>
      <c r="F7" s="145">
        <v>4900000</v>
      </c>
      <c r="G7" s="145">
        <v>4900000</v>
      </c>
      <c r="H7" s="143" t="s">
        <v>114</v>
      </c>
      <c r="I7" s="144" t="s">
        <v>2</v>
      </c>
    </row>
    <row r="8" spans="1:12" ht="37.5" customHeight="1" x14ac:dyDescent="0.25">
      <c r="A8" s="144"/>
      <c r="B8" s="142"/>
      <c r="C8" s="144"/>
      <c r="D8" s="147"/>
      <c r="E8" s="147"/>
      <c r="F8" s="145"/>
      <c r="G8" s="145"/>
      <c r="H8" s="143"/>
      <c r="I8" s="144"/>
    </row>
    <row r="9" spans="1:12" ht="18" customHeight="1" x14ac:dyDescent="0.25">
      <c r="A9" s="9"/>
      <c r="B9" s="9"/>
      <c r="C9" s="9"/>
      <c r="D9" s="81"/>
      <c r="E9" s="81"/>
      <c r="F9" s="81"/>
      <c r="G9" s="82">
        <f>G7</f>
        <v>4900000</v>
      </c>
      <c r="H9" s="83"/>
      <c r="I9" s="81"/>
    </row>
    <row r="10" spans="1:12" ht="25.5" x14ac:dyDescent="0.25">
      <c r="A10" s="138" t="s">
        <v>119</v>
      </c>
      <c r="B10" s="131" t="s">
        <v>154</v>
      </c>
      <c r="C10" s="131" t="s">
        <v>81</v>
      </c>
      <c r="D10" s="14" t="s">
        <v>121</v>
      </c>
      <c r="E10" s="14">
        <v>3</v>
      </c>
      <c r="F10" s="15">
        <v>80850</v>
      </c>
      <c r="G10" s="15">
        <f>E10*F10</f>
        <v>242550</v>
      </c>
      <c r="H10" s="145" t="s">
        <v>122</v>
      </c>
      <c r="I10" s="19" t="s">
        <v>120</v>
      </c>
    </row>
    <row r="11" spans="1:12" ht="25.5" x14ac:dyDescent="0.25">
      <c r="A11" s="146"/>
      <c r="B11" s="132"/>
      <c r="C11" s="132"/>
      <c r="D11" s="14" t="s">
        <v>121</v>
      </c>
      <c r="E11" s="14">
        <v>1</v>
      </c>
      <c r="F11" s="15">
        <v>221650</v>
      </c>
      <c r="G11" s="15">
        <v>221650</v>
      </c>
      <c r="H11" s="145"/>
      <c r="I11" s="19" t="s">
        <v>123</v>
      </c>
    </row>
    <row r="12" spans="1:12" x14ac:dyDescent="0.25">
      <c r="A12" s="139"/>
      <c r="B12" s="133"/>
      <c r="C12" s="133"/>
      <c r="D12" s="14" t="s">
        <v>121</v>
      </c>
      <c r="E12" s="14">
        <v>10</v>
      </c>
      <c r="F12" s="15">
        <v>3450</v>
      </c>
      <c r="G12" s="15">
        <f>E12*F12</f>
        <v>34500</v>
      </c>
      <c r="H12" s="145"/>
      <c r="I12" s="19" t="s">
        <v>124</v>
      </c>
    </row>
    <row r="13" spans="1:12" ht="30" x14ac:dyDescent="0.25">
      <c r="A13" s="99" t="s">
        <v>141</v>
      </c>
      <c r="B13" s="89" t="s">
        <v>154</v>
      </c>
      <c r="C13" s="89" t="s">
        <v>81</v>
      </c>
      <c r="D13" s="94" t="s">
        <v>100</v>
      </c>
      <c r="E13" s="94">
        <v>1</v>
      </c>
      <c r="F13" s="93">
        <v>289936</v>
      </c>
      <c r="G13" s="93">
        <v>289936</v>
      </c>
      <c r="H13" s="93" t="s">
        <v>142</v>
      </c>
      <c r="I13" s="19" t="s">
        <v>143</v>
      </c>
    </row>
    <row r="14" spans="1:12" x14ac:dyDescent="0.25">
      <c r="A14" s="9"/>
      <c r="B14" s="9"/>
      <c r="C14" s="9"/>
      <c r="D14" s="81"/>
      <c r="E14" s="81"/>
      <c r="F14" s="81"/>
      <c r="G14" s="82">
        <f>SUM(G10:G13)</f>
        <v>788636</v>
      </c>
      <c r="H14" s="83"/>
      <c r="I14" s="81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</sheetData>
  <mergeCells count="14">
    <mergeCell ref="I7:I8"/>
    <mergeCell ref="B3:I3"/>
    <mergeCell ref="H10:H12"/>
    <mergeCell ref="C10:C12"/>
    <mergeCell ref="A10:A12"/>
    <mergeCell ref="B10:B12"/>
    <mergeCell ref="A7:A8"/>
    <mergeCell ref="B7:B8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  <pageSetup paperSize="9" orientation="portrait" horizontalDpi="180" verticalDpi="18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A2:Q10"/>
  <sheetViews>
    <sheetView workbookViewId="0">
      <selection activeCell="B23" sqref="B23"/>
    </sheetView>
  </sheetViews>
  <sheetFormatPr defaultRowHeight="15" x14ac:dyDescent="0.25"/>
  <cols>
    <col min="1" max="1" width="32.28515625" customWidth="1"/>
    <col min="2" max="2" width="22.28515625" customWidth="1"/>
    <col min="3" max="3" width="19.28515625" customWidth="1"/>
    <col min="4" max="4" width="8.5703125" customWidth="1"/>
    <col min="5" max="5" width="12" customWidth="1"/>
    <col min="6" max="6" width="16.42578125" customWidth="1"/>
    <col min="7" max="7" width="12.42578125" customWidth="1"/>
    <col min="8" max="8" width="15" customWidth="1"/>
    <col min="9" max="9" width="18" customWidth="1"/>
    <col min="10" max="10" width="15.5703125" customWidth="1"/>
    <col min="11" max="11" width="20.7109375" customWidth="1"/>
    <col min="12" max="12" width="6.7109375" customWidth="1"/>
    <col min="13" max="13" width="8.28515625" customWidth="1"/>
    <col min="14" max="14" width="12.140625" customWidth="1"/>
    <col min="15" max="15" width="10" customWidth="1"/>
    <col min="17" max="17" width="17.28515625" customWidth="1"/>
  </cols>
  <sheetData>
    <row r="2" spans="1:17" x14ac:dyDescent="0.25">
      <c r="A2" s="1"/>
      <c r="B2" s="5"/>
      <c r="C2" s="5"/>
      <c r="D2" s="5"/>
      <c r="E2" s="5"/>
      <c r="F2" s="1"/>
      <c r="G2" s="1"/>
      <c r="H2" s="1"/>
      <c r="I2" s="1"/>
      <c r="J2" s="5"/>
      <c r="K2" s="5"/>
      <c r="L2" s="1"/>
      <c r="M2" s="1"/>
      <c r="N2" s="1"/>
      <c r="O2" s="1"/>
      <c r="P2" s="1"/>
      <c r="Q2" s="1"/>
    </row>
    <row r="3" spans="1:17" x14ac:dyDescent="0.25">
      <c r="A3" s="1"/>
      <c r="B3" s="141" t="s">
        <v>183</v>
      </c>
      <c r="C3" s="141"/>
      <c r="D3" s="141"/>
      <c r="E3" s="141"/>
      <c r="F3" s="141"/>
      <c r="G3" s="141"/>
      <c r="H3" s="141"/>
      <c r="I3" s="141"/>
      <c r="J3" s="5"/>
      <c r="K3" s="5"/>
      <c r="L3" s="1"/>
      <c r="M3" s="1"/>
      <c r="N3" s="1"/>
      <c r="O3" s="1"/>
      <c r="P3" s="1"/>
      <c r="Q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J5" s="1"/>
      <c r="K5" s="1"/>
      <c r="L5" s="1"/>
      <c r="M5" s="1"/>
      <c r="N5" s="1"/>
      <c r="O5" s="1"/>
      <c r="P5" s="1"/>
      <c r="Q5" s="1"/>
    </row>
    <row r="6" spans="1:17" ht="61.5" customHeight="1" x14ac:dyDescent="0.25">
      <c r="A6" s="45" t="s">
        <v>50</v>
      </c>
      <c r="B6" s="45" t="s">
        <v>49</v>
      </c>
      <c r="C6" s="45" t="s">
        <v>46</v>
      </c>
      <c r="D6" s="45" t="s">
        <v>7</v>
      </c>
      <c r="E6" s="45" t="s">
        <v>0</v>
      </c>
      <c r="F6" s="45" t="s">
        <v>22</v>
      </c>
      <c r="G6" s="41" t="s">
        <v>53</v>
      </c>
      <c r="H6" s="45" t="s">
        <v>47</v>
      </c>
      <c r="I6" s="45" t="s">
        <v>48</v>
      </c>
    </row>
    <row r="7" spans="1:17" ht="15" customHeight="1" x14ac:dyDescent="0.25">
      <c r="A7" s="138" t="s">
        <v>8</v>
      </c>
      <c r="B7" s="132" t="s">
        <v>184</v>
      </c>
      <c r="C7" s="138" t="s">
        <v>4</v>
      </c>
      <c r="D7" s="135" t="s">
        <v>45</v>
      </c>
      <c r="E7" s="135">
        <v>1</v>
      </c>
      <c r="F7" s="128">
        <v>16450.560000000001</v>
      </c>
      <c r="G7" s="128">
        <v>16450.560000000001</v>
      </c>
      <c r="H7" s="125" t="s">
        <v>77</v>
      </c>
      <c r="I7" s="138" t="s">
        <v>4</v>
      </c>
    </row>
    <row r="8" spans="1:17" ht="18" customHeight="1" x14ac:dyDescent="0.25">
      <c r="A8" s="139"/>
      <c r="B8" s="133"/>
      <c r="C8" s="139"/>
      <c r="D8" s="136"/>
      <c r="E8" s="136"/>
      <c r="F8" s="129"/>
      <c r="G8" s="129"/>
      <c r="H8" s="126"/>
      <c r="I8" s="139"/>
    </row>
    <row r="9" spans="1:17" ht="32.25" customHeight="1" thickBot="1" x14ac:dyDescent="0.3">
      <c r="A9" s="56" t="s">
        <v>78</v>
      </c>
      <c r="B9" s="12" t="s">
        <v>185</v>
      </c>
      <c r="C9" s="10" t="s">
        <v>3</v>
      </c>
      <c r="D9" s="14" t="s">
        <v>45</v>
      </c>
      <c r="E9" s="14">
        <v>1</v>
      </c>
      <c r="F9" s="50">
        <v>1012456</v>
      </c>
      <c r="G9" s="50">
        <v>1012456</v>
      </c>
      <c r="H9" s="15" t="s">
        <v>57</v>
      </c>
      <c r="I9" s="10" t="s">
        <v>3</v>
      </c>
    </row>
    <row r="10" spans="1:17" ht="15.75" thickBot="1" x14ac:dyDescent="0.3">
      <c r="A10" s="22"/>
      <c r="B10" s="22"/>
      <c r="C10" s="22"/>
      <c r="D10" s="20"/>
      <c r="E10" s="20"/>
      <c r="F10" s="20"/>
      <c r="G10" s="25">
        <f>SUM(G7:G9)</f>
        <v>1028906.56</v>
      </c>
      <c r="H10" s="21"/>
      <c r="I10" s="35"/>
    </row>
  </sheetData>
  <mergeCells count="10">
    <mergeCell ref="B3:I3"/>
    <mergeCell ref="I7:I8"/>
    <mergeCell ref="A7:A8"/>
    <mergeCell ref="B7:B8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2:Q16"/>
  <sheetViews>
    <sheetView workbookViewId="0">
      <selection activeCell="D23" sqref="D23"/>
    </sheetView>
  </sheetViews>
  <sheetFormatPr defaultRowHeight="15" x14ac:dyDescent="0.25"/>
  <cols>
    <col min="1" max="1" width="37.85546875" customWidth="1"/>
    <col min="2" max="2" width="18.5703125" customWidth="1"/>
    <col min="3" max="3" width="22.28515625" customWidth="1"/>
    <col min="4" max="4" width="10" customWidth="1"/>
    <col min="5" max="5" width="9.85546875" customWidth="1"/>
    <col min="6" max="6" width="11.5703125" customWidth="1"/>
    <col min="7" max="7" width="12.5703125" customWidth="1"/>
    <col min="8" max="8" width="11.42578125" customWidth="1"/>
    <col min="9" max="9" width="25" customWidth="1"/>
    <col min="10" max="10" width="14" customWidth="1"/>
    <col min="11" max="11" width="30.85546875" customWidth="1"/>
    <col min="12" max="12" width="6.28515625" customWidth="1"/>
    <col min="13" max="13" width="7.28515625" customWidth="1"/>
    <col min="14" max="14" width="11.5703125" customWidth="1"/>
    <col min="15" max="15" width="11.42578125" customWidth="1"/>
    <col min="16" max="16" width="12.28515625" customWidth="1"/>
    <col min="17" max="17" width="14.28515625" customWidth="1"/>
  </cols>
  <sheetData>
    <row r="2" spans="1:17" x14ac:dyDescent="0.25">
      <c r="A2" s="1"/>
      <c r="B2" s="1"/>
      <c r="C2" s="1"/>
      <c r="D2" s="1"/>
      <c r="E2" s="1"/>
      <c r="F2" s="1"/>
      <c r="G2" s="1"/>
      <c r="H2" s="1"/>
      <c r="I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1"/>
      <c r="B4" s="141" t="s">
        <v>186</v>
      </c>
      <c r="C4" s="141"/>
      <c r="D4" s="141"/>
      <c r="E4" s="141"/>
      <c r="F4" s="141"/>
      <c r="G4" s="141"/>
      <c r="H4" s="141"/>
      <c r="I4" s="141"/>
      <c r="J4" s="1"/>
      <c r="K4" s="1"/>
      <c r="L4" s="1"/>
      <c r="M4" s="1"/>
      <c r="N4" s="1"/>
      <c r="O4" s="1"/>
      <c r="P4" s="1"/>
      <c r="Q4" s="1"/>
    </row>
    <row r="5" spans="1:17" x14ac:dyDescent="0.25">
      <c r="A5" s="1"/>
      <c r="B5" s="60"/>
      <c r="C5" s="60"/>
      <c r="D5" s="60"/>
      <c r="E5" s="60"/>
      <c r="F5" s="60"/>
      <c r="G5" s="60"/>
      <c r="H5" s="60"/>
      <c r="I5" s="60"/>
      <c r="J5" s="1"/>
      <c r="K5" s="1"/>
      <c r="L5" s="1"/>
      <c r="M5" s="1"/>
      <c r="N5" s="1"/>
      <c r="O5" s="1"/>
      <c r="P5" s="1"/>
      <c r="Q5" s="1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</row>
    <row r="7" spans="1:17" ht="42" customHeight="1" x14ac:dyDescent="0.25">
      <c r="A7" s="53" t="s">
        <v>50</v>
      </c>
      <c r="B7" s="53" t="s">
        <v>49</v>
      </c>
      <c r="C7" s="53" t="s">
        <v>46</v>
      </c>
      <c r="D7" s="53" t="s">
        <v>7</v>
      </c>
      <c r="E7" s="53" t="s">
        <v>0</v>
      </c>
      <c r="F7" s="53" t="s">
        <v>22</v>
      </c>
      <c r="G7" s="41" t="s">
        <v>53</v>
      </c>
      <c r="H7" s="53" t="s">
        <v>47</v>
      </c>
      <c r="I7" s="53" t="s">
        <v>48</v>
      </c>
    </row>
    <row r="8" spans="1:17" ht="15" customHeight="1" x14ac:dyDescent="0.25">
      <c r="A8" s="138" t="s">
        <v>79</v>
      </c>
      <c r="B8" s="132" t="s">
        <v>16</v>
      </c>
      <c r="C8" s="131" t="s">
        <v>9</v>
      </c>
      <c r="D8" s="135" t="s">
        <v>45</v>
      </c>
      <c r="E8" s="135">
        <v>1</v>
      </c>
      <c r="F8" s="128">
        <v>2000000</v>
      </c>
      <c r="G8" s="128">
        <v>2000000</v>
      </c>
      <c r="H8" s="125" t="s">
        <v>80</v>
      </c>
      <c r="I8" s="131" t="s">
        <v>9</v>
      </c>
    </row>
    <row r="9" spans="1:17" ht="51" customHeight="1" x14ac:dyDescent="0.25">
      <c r="A9" s="139"/>
      <c r="B9" s="133"/>
      <c r="C9" s="133"/>
      <c r="D9" s="136"/>
      <c r="E9" s="136"/>
      <c r="F9" s="129"/>
      <c r="G9" s="129"/>
      <c r="H9" s="126"/>
      <c r="I9" s="133"/>
    </row>
    <row r="10" spans="1:17" ht="30.75" customHeight="1" thickBot="1" x14ac:dyDescent="0.3">
      <c r="A10" s="56" t="s">
        <v>134</v>
      </c>
      <c r="B10" s="10" t="s">
        <v>167</v>
      </c>
      <c r="C10" s="162" t="s">
        <v>135</v>
      </c>
      <c r="D10" s="94" t="s">
        <v>45</v>
      </c>
      <c r="E10" s="94">
        <v>1</v>
      </c>
      <c r="F10" s="87">
        <v>276199.44</v>
      </c>
      <c r="G10" s="87">
        <v>276199.44</v>
      </c>
      <c r="H10" s="93" t="s">
        <v>61</v>
      </c>
      <c r="I10" s="162" t="s">
        <v>135</v>
      </c>
    </row>
    <row r="11" spans="1:17" ht="15.75" thickBot="1" x14ac:dyDescent="0.3">
      <c r="A11" s="22"/>
      <c r="B11" s="22"/>
      <c r="C11" s="22"/>
      <c r="D11" s="20"/>
      <c r="E11" s="20"/>
      <c r="F11" s="20"/>
      <c r="G11" s="25">
        <f>SUM(G8:G10)</f>
        <v>2276199.44</v>
      </c>
      <c r="H11" s="21"/>
      <c r="I11" s="35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</row>
  </sheetData>
  <mergeCells count="10">
    <mergeCell ref="F8:F9"/>
    <mergeCell ref="G8:G9"/>
    <mergeCell ref="H8:H9"/>
    <mergeCell ref="I8:I9"/>
    <mergeCell ref="B4:I4"/>
    <mergeCell ref="A8:A9"/>
    <mergeCell ref="B8:B9"/>
    <mergeCell ref="C8:C9"/>
    <mergeCell ref="D8:D9"/>
    <mergeCell ref="E8:E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:Q12"/>
  <sheetViews>
    <sheetView workbookViewId="0">
      <selection activeCell="N8" sqref="N8"/>
    </sheetView>
  </sheetViews>
  <sheetFormatPr defaultRowHeight="15" x14ac:dyDescent="0.25"/>
  <cols>
    <col min="1" max="1" width="31.85546875" customWidth="1"/>
    <col min="2" max="2" width="25" customWidth="1"/>
    <col min="3" max="3" width="20.28515625" customWidth="1"/>
    <col min="4" max="4" width="10.5703125" customWidth="1"/>
    <col min="5" max="5" width="14" customWidth="1"/>
    <col min="6" max="6" width="19.5703125" customWidth="1"/>
    <col min="7" max="7" width="14.5703125" customWidth="1"/>
    <col min="8" max="8" width="15.85546875" customWidth="1"/>
    <col min="9" max="9" width="19.7109375" customWidth="1"/>
    <col min="10" max="10" width="12.28515625" customWidth="1"/>
    <col min="11" max="11" width="26.85546875" customWidth="1"/>
    <col min="12" max="12" width="7.28515625" customWidth="1"/>
    <col min="13" max="13" width="7.42578125" customWidth="1"/>
    <col min="14" max="14" width="10.42578125" customWidth="1"/>
    <col min="15" max="15" width="11" customWidth="1"/>
    <col min="16" max="16" width="13" customWidth="1"/>
    <col min="17" max="17" width="13.5703125" customWidth="1"/>
  </cols>
  <sheetData>
    <row r="1" spans="1:17" ht="27" customHeight="1" x14ac:dyDescent="0.25"/>
    <row r="2" spans="1:17" ht="30" customHeight="1" x14ac:dyDescent="0.25">
      <c r="A2" s="1"/>
      <c r="B2" s="148" t="s">
        <v>187</v>
      </c>
      <c r="C2" s="148"/>
      <c r="D2" s="148"/>
      <c r="E2" s="148"/>
      <c r="F2" s="148"/>
      <c r="G2" s="1"/>
      <c r="H2" s="26"/>
      <c r="I2" s="1"/>
      <c r="J2" s="5"/>
      <c r="K2" s="5"/>
      <c r="L2" s="1"/>
      <c r="M2" s="1"/>
      <c r="N2" s="1"/>
      <c r="O2" s="1"/>
      <c r="P2" s="1"/>
      <c r="Q2" s="1"/>
    </row>
    <row r="3" spans="1:17" x14ac:dyDescent="0.25">
      <c r="A3" s="1"/>
      <c r="B3" s="28"/>
      <c r="C3" s="28"/>
      <c r="D3" s="28"/>
      <c r="E3" s="28"/>
      <c r="F3" s="26"/>
      <c r="G3" s="1"/>
      <c r="H3" s="1"/>
      <c r="I3" s="1"/>
      <c r="J3" s="5"/>
      <c r="K3" s="5"/>
      <c r="L3" s="1"/>
      <c r="M3" s="1"/>
      <c r="N3" s="1"/>
      <c r="O3" s="1"/>
      <c r="P3" s="1"/>
      <c r="Q3" s="1"/>
    </row>
    <row r="5" spans="1:17" ht="48.75" customHeight="1" x14ac:dyDescent="0.25">
      <c r="A5" s="45" t="s">
        <v>50</v>
      </c>
      <c r="B5" s="45" t="s">
        <v>49</v>
      </c>
      <c r="C5" s="45" t="s">
        <v>46</v>
      </c>
      <c r="D5" s="45" t="s">
        <v>7</v>
      </c>
      <c r="E5" s="45" t="s">
        <v>0</v>
      </c>
      <c r="F5" s="45" t="s">
        <v>22</v>
      </c>
      <c r="G5" s="41" t="s">
        <v>53</v>
      </c>
      <c r="H5" s="45" t="s">
        <v>47</v>
      </c>
      <c r="I5" s="45" t="s">
        <v>48</v>
      </c>
    </row>
    <row r="6" spans="1:17" ht="54.75" customHeight="1" x14ac:dyDescent="0.25">
      <c r="A6" s="29" t="s">
        <v>101</v>
      </c>
      <c r="B6" s="24" t="s">
        <v>163</v>
      </c>
      <c r="C6" s="24" t="s">
        <v>81</v>
      </c>
      <c r="D6" s="14" t="s">
        <v>6</v>
      </c>
      <c r="E6" s="14">
        <v>2</v>
      </c>
      <c r="F6" s="15">
        <f>G6/E6</f>
        <v>20000</v>
      </c>
      <c r="G6" s="15">
        <v>40000</v>
      </c>
      <c r="H6" s="16" t="s">
        <v>82</v>
      </c>
      <c r="I6" s="12" t="s">
        <v>17</v>
      </c>
    </row>
    <row r="7" spans="1:17" ht="51" customHeight="1" x14ac:dyDescent="0.25">
      <c r="A7" s="149" t="s">
        <v>102</v>
      </c>
      <c r="B7" s="131" t="s">
        <v>163</v>
      </c>
      <c r="C7" s="131" t="s">
        <v>81</v>
      </c>
      <c r="D7" s="14" t="s">
        <v>5</v>
      </c>
      <c r="E7" s="15">
        <v>1</v>
      </c>
      <c r="F7" s="15">
        <f>G7/1.12</f>
        <v>70900</v>
      </c>
      <c r="G7" s="50">
        <v>79408</v>
      </c>
      <c r="H7" s="124" t="s">
        <v>83</v>
      </c>
      <c r="I7" s="67" t="s">
        <v>10</v>
      </c>
    </row>
    <row r="8" spans="1:17" ht="35.25" customHeight="1" x14ac:dyDescent="0.25">
      <c r="A8" s="150"/>
      <c r="B8" s="132"/>
      <c r="C8" s="132"/>
      <c r="D8" s="14" t="s">
        <v>5</v>
      </c>
      <c r="E8" s="15">
        <v>2</v>
      </c>
      <c r="F8" s="15">
        <f>G8/1.12</f>
        <v>28499.999999999996</v>
      </c>
      <c r="G8" s="15">
        <v>31920</v>
      </c>
      <c r="H8" s="125"/>
      <c r="I8" s="32" t="s">
        <v>11</v>
      </c>
    </row>
    <row r="9" spans="1:17" ht="35.25" customHeight="1" x14ac:dyDescent="0.25">
      <c r="A9" s="150"/>
      <c r="B9" s="132"/>
      <c r="C9" s="132"/>
      <c r="D9" s="14" t="s">
        <v>5</v>
      </c>
      <c r="E9" s="15">
        <v>1</v>
      </c>
      <c r="F9" s="15">
        <f>G9/1.12</f>
        <v>79623.214285714275</v>
      </c>
      <c r="G9" s="15">
        <v>89178</v>
      </c>
      <c r="H9" s="125"/>
      <c r="I9" s="32" t="s">
        <v>12</v>
      </c>
    </row>
    <row r="10" spans="1:17" ht="35.25" customHeight="1" x14ac:dyDescent="0.25">
      <c r="A10" s="151"/>
      <c r="B10" s="133"/>
      <c r="C10" s="133"/>
      <c r="D10" s="14" t="s">
        <v>5</v>
      </c>
      <c r="E10" s="15">
        <v>2</v>
      </c>
      <c r="F10" s="15">
        <f>G10/1.12</f>
        <v>11076.785714285714</v>
      </c>
      <c r="G10" s="15">
        <v>12406</v>
      </c>
      <c r="H10" s="126"/>
      <c r="I10" s="32" t="s">
        <v>13</v>
      </c>
    </row>
    <row r="11" spans="1:17" ht="35.25" customHeight="1" thickBot="1" x14ac:dyDescent="0.3">
      <c r="A11" s="55"/>
      <c r="B11" s="47"/>
      <c r="C11" s="29"/>
      <c r="D11" s="49"/>
      <c r="E11" s="49"/>
      <c r="F11" s="50"/>
      <c r="G11" s="50"/>
      <c r="H11" s="52"/>
      <c r="I11" s="66"/>
    </row>
    <row r="12" spans="1:17" ht="15.75" thickBot="1" x14ac:dyDescent="0.3">
      <c r="A12" s="22" t="s">
        <v>1</v>
      </c>
      <c r="B12" s="22"/>
      <c r="C12" s="31"/>
      <c r="D12" s="20"/>
      <c r="E12" s="20"/>
      <c r="F12" s="20"/>
      <c r="G12" s="25">
        <f>SUM(G6:G11)</f>
        <v>252912</v>
      </c>
      <c r="H12" s="21"/>
      <c r="I12" s="35"/>
    </row>
  </sheetData>
  <mergeCells count="5">
    <mergeCell ref="B2:F2"/>
    <mergeCell ref="H7:H10"/>
    <mergeCell ref="A7:A10"/>
    <mergeCell ref="B7:B10"/>
    <mergeCell ref="C7:C1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2:Q19"/>
  <sheetViews>
    <sheetView workbookViewId="0">
      <selection activeCell="C23" sqref="C23"/>
    </sheetView>
  </sheetViews>
  <sheetFormatPr defaultRowHeight="15" x14ac:dyDescent="0.25"/>
  <cols>
    <col min="1" max="1" width="34.7109375" customWidth="1"/>
    <col min="2" max="2" width="22.140625" customWidth="1"/>
    <col min="3" max="3" width="20.7109375" customWidth="1"/>
    <col min="4" max="4" width="11" customWidth="1"/>
    <col min="5" max="5" width="11.28515625" customWidth="1"/>
    <col min="6" max="6" width="18.140625" customWidth="1"/>
    <col min="7" max="7" width="11.5703125" customWidth="1"/>
    <col min="8" max="8" width="14.28515625" customWidth="1"/>
    <col min="9" max="9" width="22.7109375" customWidth="1"/>
    <col min="10" max="10" width="12.140625" customWidth="1"/>
    <col min="11" max="11" width="22.42578125" customWidth="1"/>
    <col min="14" max="14" width="11.5703125" customWidth="1"/>
    <col min="15" max="15" width="12.7109375" customWidth="1"/>
    <col min="16" max="16" width="11.5703125" customWidth="1"/>
    <col min="17" max="17" width="18" customWidth="1"/>
  </cols>
  <sheetData>
    <row r="2" spans="1:17" x14ac:dyDescent="0.25">
      <c r="A2" s="1"/>
      <c r="B2" s="1"/>
      <c r="C2" s="1"/>
      <c r="D2" s="1"/>
      <c r="E2" s="1"/>
      <c r="F2" s="1"/>
      <c r="G2" s="1"/>
      <c r="H2" s="1"/>
      <c r="I2" s="1"/>
    </row>
    <row r="3" spans="1:17" x14ac:dyDescent="0.25">
      <c r="A3" s="1"/>
      <c r="B3" s="148" t="s">
        <v>188</v>
      </c>
      <c r="C3" s="148"/>
      <c r="D3" s="148"/>
      <c r="E3" s="148"/>
      <c r="F3" s="148"/>
      <c r="G3" s="1"/>
      <c r="H3" s="1"/>
      <c r="I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49.5" customHeight="1" x14ac:dyDescent="0.25">
      <c r="A6" s="53" t="s">
        <v>50</v>
      </c>
      <c r="B6" s="53" t="s">
        <v>49</v>
      </c>
      <c r="C6" s="53" t="s">
        <v>46</v>
      </c>
      <c r="D6" s="53" t="s">
        <v>7</v>
      </c>
      <c r="E6" s="53" t="s">
        <v>0</v>
      </c>
      <c r="F6" s="53" t="s">
        <v>22</v>
      </c>
      <c r="G6" s="41" t="s">
        <v>53</v>
      </c>
      <c r="H6" s="53" t="s">
        <v>47</v>
      </c>
      <c r="I6" s="53" t="s">
        <v>48</v>
      </c>
      <c r="J6" s="1"/>
      <c r="K6" s="1"/>
      <c r="L6" s="1"/>
      <c r="M6" s="1"/>
      <c r="N6" s="1"/>
      <c r="O6" s="1"/>
      <c r="P6" s="1"/>
      <c r="Q6" s="1"/>
    </row>
    <row r="7" spans="1:17" x14ac:dyDescent="0.25">
      <c r="A7" s="138" t="s">
        <v>84</v>
      </c>
      <c r="B7" s="132" t="s">
        <v>157</v>
      </c>
      <c r="C7" s="138" t="s">
        <v>18</v>
      </c>
      <c r="D7" s="135" t="s">
        <v>28</v>
      </c>
      <c r="E7" s="135">
        <v>1</v>
      </c>
      <c r="F7" s="128">
        <v>500000</v>
      </c>
      <c r="G7" s="128">
        <v>500000</v>
      </c>
      <c r="H7" s="125" t="s">
        <v>125</v>
      </c>
      <c r="I7" s="138" t="s">
        <v>18</v>
      </c>
    </row>
    <row r="8" spans="1:17" ht="45.75" customHeight="1" x14ac:dyDescent="0.25">
      <c r="A8" s="139"/>
      <c r="B8" s="133"/>
      <c r="C8" s="139"/>
      <c r="D8" s="136"/>
      <c r="E8" s="136"/>
      <c r="F8" s="129"/>
      <c r="G8" s="129"/>
      <c r="H8" s="126"/>
      <c r="I8" s="139"/>
    </row>
    <row r="9" spans="1:17" ht="75" customHeight="1" thickBot="1" x14ac:dyDescent="0.3">
      <c r="A9" s="29" t="s">
        <v>85</v>
      </c>
      <c r="B9" s="61" t="s">
        <v>157</v>
      </c>
      <c r="C9" s="12" t="s">
        <v>20</v>
      </c>
      <c r="D9" s="14" t="s">
        <v>28</v>
      </c>
      <c r="E9" s="14">
        <v>1</v>
      </c>
      <c r="F9" s="15">
        <v>4500000</v>
      </c>
      <c r="G9" s="15">
        <v>4500000</v>
      </c>
      <c r="H9" s="84" t="s">
        <v>126</v>
      </c>
      <c r="I9" s="12" t="s">
        <v>20</v>
      </c>
    </row>
    <row r="10" spans="1:17" ht="15.75" thickBot="1" x14ac:dyDescent="0.3">
      <c r="A10" s="22" t="s">
        <v>1</v>
      </c>
      <c r="B10" s="22"/>
      <c r="C10" s="22"/>
      <c r="D10" s="20"/>
      <c r="E10" s="20"/>
      <c r="F10" s="20"/>
      <c r="G10" s="25">
        <f>SUM(G7:G9)</f>
        <v>5000000</v>
      </c>
      <c r="H10" s="21"/>
      <c r="I10" s="35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</sheetData>
  <mergeCells count="10">
    <mergeCell ref="F7:F8"/>
    <mergeCell ref="G7:G8"/>
    <mergeCell ref="H7:H8"/>
    <mergeCell ref="I7:I8"/>
    <mergeCell ref="B3:F3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</sheetPr>
  <dimension ref="A3:Q11"/>
  <sheetViews>
    <sheetView workbookViewId="0">
      <selection activeCell="C29" sqref="C29"/>
    </sheetView>
  </sheetViews>
  <sheetFormatPr defaultRowHeight="15" x14ac:dyDescent="0.25"/>
  <cols>
    <col min="1" max="1" width="20.140625" customWidth="1"/>
    <col min="2" max="2" width="26.42578125" customWidth="1"/>
    <col min="3" max="3" width="18.5703125" customWidth="1"/>
    <col min="4" max="4" width="12.140625" customWidth="1"/>
    <col min="5" max="5" width="12.28515625" customWidth="1"/>
    <col min="6" max="6" width="13" customWidth="1"/>
    <col min="7" max="7" width="15" customWidth="1"/>
    <col min="8" max="8" width="14.85546875" customWidth="1"/>
    <col min="9" max="9" width="20.7109375" customWidth="1"/>
    <col min="10" max="10" width="11" customWidth="1"/>
    <col min="11" max="11" width="27.7109375" customWidth="1"/>
    <col min="14" max="15" width="11.28515625" customWidth="1"/>
  </cols>
  <sheetData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1"/>
      <c r="B4" s="26" t="s">
        <v>189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7" spans="1:17" ht="54" customHeight="1" x14ac:dyDescent="0.25">
      <c r="A7" s="45" t="s">
        <v>50</v>
      </c>
      <c r="B7" s="45" t="s">
        <v>49</v>
      </c>
      <c r="C7" s="45" t="s">
        <v>46</v>
      </c>
      <c r="D7" s="45" t="s">
        <v>7</v>
      </c>
      <c r="E7" s="45" t="s">
        <v>0</v>
      </c>
      <c r="F7" s="45" t="s">
        <v>22</v>
      </c>
      <c r="G7" s="41" t="s">
        <v>53</v>
      </c>
      <c r="H7" s="45" t="s">
        <v>47</v>
      </c>
      <c r="I7" s="45" t="s">
        <v>48</v>
      </c>
    </row>
    <row r="8" spans="1:17" x14ac:dyDescent="0.25">
      <c r="A8" s="138" t="s">
        <v>19</v>
      </c>
      <c r="B8" s="132" t="s">
        <v>157</v>
      </c>
      <c r="C8" s="138" t="s">
        <v>21</v>
      </c>
      <c r="D8" s="135" t="s">
        <v>28</v>
      </c>
      <c r="E8" s="135">
        <v>1</v>
      </c>
      <c r="F8" s="128">
        <v>5000000</v>
      </c>
      <c r="G8" s="128">
        <v>5000000</v>
      </c>
      <c r="H8" s="125" t="s">
        <v>118</v>
      </c>
      <c r="I8" s="138" t="s">
        <v>21</v>
      </c>
    </row>
    <row r="9" spans="1:17" ht="34.5" customHeight="1" x14ac:dyDescent="0.25">
      <c r="A9" s="139"/>
      <c r="B9" s="133"/>
      <c r="C9" s="139"/>
      <c r="D9" s="136"/>
      <c r="E9" s="136"/>
      <c r="F9" s="129"/>
      <c r="G9" s="129"/>
      <c r="H9" s="126"/>
      <c r="I9" s="139"/>
    </row>
    <row r="10" spans="1:17" ht="28.5" customHeight="1" thickBot="1" x14ac:dyDescent="0.3">
      <c r="A10" s="29"/>
      <c r="B10" s="24"/>
      <c r="C10" s="12"/>
      <c r="D10" s="14"/>
      <c r="E10" s="14"/>
      <c r="F10" s="15"/>
      <c r="G10" s="15"/>
      <c r="H10" s="39"/>
      <c r="I10" s="12"/>
    </row>
    <row r="11" spans="1:17" ht="15.75" thickBot="1" x14ac:dyDescent="0.3">
      <c r="A11" s="22"/>
      <c r="B11" s="22"/>
      <c r="C11" s="22"/>
      <c r="D11" s="20"/>
      <c r="E11" s="20"/>
      <c r="F11" s="20"/>
      <c r="G11" s="25">
        <f>SUM(G8:G10)</f>
        <v>5000000</v>
      </c>
      <c r="H11" s="21"/>
      <c r="I11" s="35"/>
    </row>
  </sheetData>
  <mergeCells count="9">
    <mergeCell ref="F8:F9"/>
    <mergeCell ref="G8:G9"/>
    <mergeCell ref="H8:H9"/>
    <mergeCell ref="I8:I9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</sheetPr>
  <dimension ref="A1:Q18"/>
  <sheetViews>
    <sheetView workbookViewId="0">
      <selection activeCell="D18" sqref="D18"/>
    </sheetView>
  </sheetViews>
  <sheetFormatPr defaultRowHeight="15" x14ac:dyDescent="0.25"/>
  <cols>
    <col min="1" max="1" width="27.5703125" customWidth="1"/>
    <col min="2" max="2" width="17.5703125" customWidth="1"/>
    <col min="3" max="3" width="16.140625" customWidth="1"/>
    <col min="4" max="4" width="10.28515625" customWidth="1"/>
    <col min="5" max="5" width="13.7109375" customWidth="1"/>
    <col min="6" max="6" width="14.7109375" customWidth="1"/>
    <col min="7" max="7" width="14.28515625" customWidth="1"/>
    <col min="8" max="8" width="12.85546875" customWidth="1"/>
    <col min="9" max="9" width="15.7109375" customWidth="1"/>
    <col min="10" max="10" width="12.5703125" customWidth="1"/>
    <col min="11" max="11" width="25.42578125" customWidth="1"/>
    <col min="14" max="14" width="10.140625" customWidth="1"/>
    <col min="15" max="16" width="11.1406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7"/>
      <c r="K1" s="17"/>
      <c r="L1" s="17"/>
      <c r="M1" s="17"/>
      <c r="N1" s="17"/>
      <c r="O1" s="17"/>
      <c r="P1" s="17"/>
      <c r="Q1" s="17"/>
    </row>
    <row r="2" spans="1:17" x14ac:dyDescent="0.25">
      <c r="A2" s="34"/>
      <c r="B2" s="69" t="s">
        <v>190</v>
      </c>
      <c r="C2" s="69"/>
      <c r="D2" s="69"/>
      <c r="E2" s="69"/>
      <c r="F2" s="69"/>
      <c r="G2" s="69"/>
      <c r="H2" s="69"/>
      <c r="I2" s="34"/>
    </row>
    <row r="3" spans="1:17" x14ac:dyDescent="0.25">
      <c r="A3" s="34"/>
      <c r="B3" s="69"/>
      <c r="C3" s="69"/>
      <c r="D3" s="69"/>
      <c r="E3" s="69"/>
      <c r="F3" s="69"/>
      <c r="G3" s="69"/>
      <c r="H3" s="69"/>
      <c r="I3" s="34"/>
    </row>
    <row r="4" spans="1:17" x14ac:dyDescent="0.25">
      <c r="A4" s="34"/>
      <c r="B4" s="34"/>
      <c r="C4" s="34"/>
      <c r="D4" s="34"/>
      <c r="E4" s="34"/>
      <c r="F4" s="34"/>
      <c r="G4" s="34"/>
      <c r="H4" s="34"/>
      <c r="I4" s="34"/>
      <c r="P4" s="37"/>
    </row>
    <row r="5" spans="1:17" ht="66" customHeight="1" x14ac:dyDescent="0.25">
      <c r="A5" s="53" t="s">
        <v>50</v>
      </c>
      <c r="B5" s="53" t="s">
        <v>49</v>
      </c>
      <c r="C5" s="53" t="s">
        <v>46</v>
      </c>
      <c r="D5" s="53" t="s">
        <v>7</v>
      </c>
      <c r="E5" s="53" t="s">
        <v>0</v>
      </c>
      <c r="F5" s="53" t="s">
        <v>22</v>
      </c>
      <c r="G5" s="41" t="s">
        <v>53</v>
      </c>
      <c r="H5" s="53" t="s">
        <v>47</v>
      </c>
      <c r="I5" s="53" t="s">
        <v>48</v>
      </c>
    </row>
    <row r="6" spans="1:17" x14ac:dyDescent="0.25">
      <c r="A6" s="138" t="s">
        <v>24</v>
      </c>
      <c r="B6" s="132" t="s">
        <v>157</v>
      </c>
      <c r="C6" s="138" t="s">
        <v>25</v>
      </c>
      <c r="D6" s="135" t="s">
        <v>28</v>
      </c>
      <c r="E6" s="135">
        <v>1</v>
      </c>
      <c r="F6" s="128">
        <v>614284</v>
      </c>
      <c r="G6" s="128">
        <v>614284</v>
      </c>
      <c r="H6" s="125" t="s">
        <v>127</v>
      </c>
      <c r="I6" s="138" t="s">
        <v>25</v>
      </c>
    </row>
    <row r="7" spans="1:17" ht="57" customHeight="1" x14ac:dyDescent="0.25">
      <c r="A7" s="139"/>
      <c r="B7" s="133"/>
      <c r="C7" s="139"/>
      <c r="D7" s="136"/>
      <c r="E7" s="136"/>
      <c r="F7" s="129"/>
      <c r="G7" s="129"/>
      <c r="H7" s="126"/>
      <c r="I7" s="139"/>
    </row>
    <row r="8" spans="1:17" ht="39" thickBot="1" x14ac:dyDescent="0.3">
      <c r="A8" s="29" t="s">
        <v>29</v>
      </c>
      <c r="B8" s="61"/>
      <c r="C8" s="12" t="s">
        <v>89</v>
      </c>
      <c r="D8" s="14" t="s">
        <v>28</v>
      </c>
      <c r="E8" s="14">
        <v>1</v>
      </c>
      <c r="F8" s="15">
        <v>55120</v>
      </c>
      <c r="G8" s="15">
        <v>55120</v>
      </c>
      <c r="H8" s="85" t="s">
        <v>88</v>
      </c>
      <c r="I8" s="12" t="s">
        <v>89</v>
      </c>
    </row>
    <row r="9" spans="1:17" ht="15.75" thickBot="1" x14ac:dyDescent="0.3">
      <c r="A9" s="22"/>
      <c r="B9" s="22"/>
      <c r="C9" s="22"/>
      <c r="D9" s="20"/>
      <c r="E9" s="20"/>
      <c r="F9" s="20"/>
      <c r="G9" s="25">
        <f>SUM(G6:G8)</f>
        <v>669404</v>
      </c>
      <c r="H9" s="21"/>
      <c r="I9" s="35"/>
    </row>
    <row r="10" spans="1:17" x14ac:dyDescent="0.25">
      <c r="A10" s="34"/>
      <c r="B10" s="34"/>
      <c r="C10" s="34"/>
      <c r="D10" s="34"/>
      <c r="E10" s="34"/>
      <c r="F10" s="34"/>
      <c r="G10" s="34"/>
      <c r="H10" s="34"/>
      <c r="I10" s="34"/>
    </row>
    <row r="11" spans="1:17" x14ac:dyDescent="0.25">
      <c r="A11" s="34"/>
      <c r="B11" s="34"/>
      <c r="C11" s="34"/>
      <c r="D11" s="34"/>
      <c r="E11" s="34"/>
      <c r="F11" s="34"/>
      <c r="G11" s="34"/>
      <c r="H11" s="34"/>
      <c r="I11" s="34"/>
    </row>
    <row r="12" spans="1:17" x14ac:dyDescent="0.25">
      <c r="A12" s="34"/>
      <c r="B12" s="34"/>
      <c r="C12" s="34"/>
      <c r="D12" s="34"/>
      <c r="E12" s="34"/>
      <c r="F12" s="34"/>
      <c r="G12" s="34"/>
      <c r="H12" s="34"/>
      <c r="I12" s="34"/>
    </row>
    <row r="13" spans="1:17" x14ac:dyDescent="0.25">
      <c r="A13" s="34"/>
      <c r="B13" s="34"/>
      <c r="C13" s="34"/>
      <c r="D13" s="34"/>
      <c r="E13" s="34"/>
      <c r="F13" s="34"/>
      <c r="G13" s="34"/>
      <c r="H13" s="34"/>
      <c r="I13" s="34"/>
    </row>
    <row r="14" spans="1:17" x14ac:dyDescent="0.25">
      <c r="A14" s="34"/>
      <c r="B14" s="34"/>
      <c r="C14" s="34"/>
      <c r="D14" s="34"/>
      <c r="E14" s="34"/>
      <c r="F14" s="34"/>
      <c r="G14" s="34"/>
      <c r="H14" s="34"/>
      <c r="I14" s="34"/>
    </row>
    <row r="15" spans="1:17" x14ac:dyDescent="0.25">
      <c r="A15" s="34"/>
      <c r="B15" s="34"/>
      <c r="C15" s="34"/>
      <c r="D15" s="34"/>
      <c r="E15" s="34"/>
      <c r="F15" s="34"/>
      <c r="G15" s="34"/>
      <c r="H15" s="34"/>
      <c r="I15" s="34"/>
    </row>
    <row r="16" spans="1:17" x14ac:dyDescent="0.25">
      <c r="A16" s="34"/>
      <c r="B16" s="34"/>
      <c r="C16" s="34"/>
      <c r="D16" s="34"/>
      <c r="E16" s="34"/>
      <c r="F16" s="34"/>
      <c r="G16" s="34"/>
      <c r="H16" s="34"/>
      <c r="I16" s="34"/>
    </row>
    <row r="17" spans="1:9" x14ac:dyDescent="0.25">
      <c r="A17" s="34"/>
      <c r="B17" s="34"/>
      <c r="C17" s="34"/>
      <c r="D17" s="34"/>
      <c r="E17" s="34"/>
      <c r="F17" s="34"/>
      <c r="G17" s="34"/>
      <c r="H17" s="34"/>
      <c r="I17" s="34"/>
    </row>
    <row r="18" spans="1:9" x14ac:dyDescent="0.25">
      <c r="A18" s="34"/>
      <c r="B18" s="34"/>
      <c r="C18" s="34"/>
      <c r="D18" s="34"/>
      <c r="E18" s="34"/>
      <c r="F18" s="34"/>
      <c r="G18" s="34"/>
      <c r="H18" s="34"/>
      <c r="I18" s="34"/>
    </row>
  </sheetData>
  <mergeCells count="9">
    <mergeCell ref="F6:F7"/>
    <mergeCell ref="G6:G7"/>
    <mergeCell ref="H6:H7"/>
    <mergeCell ref="I6:I7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R14"/>
  <sheetViews>
    <sheetView tabSelected="1" workbookViewId="0">
      <selection activeCell="M17" sqref="M17"/>
    </sheetView>
  </sheetViews>
  <sheetFormatPr defaultRowHeight="15" x14ac:dyDescent="0.25"/>
  <cols>
    <col min="1" max="1" width="26.140625" customWidth="1"/>
    <col min="2" max="2" width="22.42578125" customWidth="1"/>
    <col min="3" max="3" width="19.42578125" customWidth="1"/>
    <col min="4" max="4" width="10.7109375" customWidth="1"/>
    <col min="5" max="5" width="12.28515625" customWidth="1"/>
    <col min="6" max="6" width="9.85546875" bestFit="1" customWidth="1"/>
    <col min="7" max="7" width="12.85546875" customWidth="1"/>
    <col min="8" max="8" width="11.28515625" customWidth="1"/>
    <col min="9" max="9" width="20.7109375" customWidth="1"/>
    <col min="11" max="11" width="18" customWidth="1"/>
    <col min="12" max="12" width="7.28515625" customWidth="1"/>
    <col min="13" max="13" width="8" customWidth="1"/>
    <col min="16" max="16" width="10.28515625" customWidth="1"/>
    <col min="17" max="17" width="22.140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1"/>
      <c r="B3" s="26" t="s">
        <v>153</v>
      </c>
      <c r="C3" s="26"/>
      <c r="D3" s="26"/>
      <c r="E3" s="2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26"/>
      <c r="C4" s="26"/>
      <c r="D4" s="26"/>
      <c r="E4" s="2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25.5" x14ac:dyDescent="0.25">
      <c r="A6" s="53" t="s">
        <v>50</v>
      </c>
      <c r="B6" s="53" t="s">
        <v>49</v>
      </c>
      <c r="C6" s="53" t="s">
        <v>46</v>
      </c>
      <c r="D6" s="53" t="s">
        <v>7</v>
      </c>
      <c r="E6" s="53" t="s">
        <v>0</v>
      </c>
      <c r="F6" s="53" t="s">
        <v>22</v>
      </c>
      <c r="G6" s="41" t="s">
        <v>53</v>
      </c>
      <c r="H6" s="53" t="s">
        <v>47</v>
      </c>
      <c r="I6" s="53" t="s">
        <v>48</v>
      </c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A7" s="138" t="s">
        <v>43</v>
      </c>
      <c r="B7" s="132" t="s">
        <v>154</v>
      </c>
      <c r="C7" s="131" t="s">
        <v>26</v>
      </c>
      <c r="D7" s="135" t="s">
        <v>28</v>
      </c>
      <c r="E7" s="135">
        <v>1</v>
      </c>
      <c r="F7" s="128">
        <v>20320.16</v>
      </c>
      <c r="G7" s="128">
        <v>20320.16</v>
      </c>
      <c r="H7" s="125" t="s">
        <v>61</v>
      </c>
      <c r="I7" s="131" t="s">
        <v>26</v>
      </c>
      <c r="J7" s="1"/>
      <c r="K7" s="1"/>
      <c r="L7" s="1"/>
      <c r="M7" s="1"/>
      <c r="N7" s="1"/>
      <c r="O7" s="1"/>
      <c r="P7" s="1"/>
      <c r="Q7" s="1"/>
      <c r="R7" s="1"/>
    </row>
    <row r="8" spans="1:18" ht="69.75" customHeight="1" x14ac:dyDescent="0.25">
      <c r="A8" s="139"/>
      <c r="B8" s="133"/>
      <c r="C8" s="133"/>
      <c r="D8" s="136"/>
      <c r="E8" s="136"/>
      <c r="F8" s="129"/>
      <c r="G8" s="129"/>
      <c r="H8" s="126"/>
      <c r="I8" s="133"/>
      <c r="J8" s="1"/>
      <c r="K8" s="1"/>
      <c r="L8" s="1"/>
      <c r="M8" s="1"/>
      <c r="N8" s="1"/>
      <c r="O8" s="1"/>
      <c r="P8" s="1"/>
      <c r="Q8" s="1"/>
      <c r="R8" s="1"/>
    </row>
    <row r="9" spans="1:18" ht="63" customHeight="1" thickBot="1" x14ac:dyDescent="0.3">
      <c r="A9" s="114" t="s">
        <v>144</v>
      </c>
      <c r="B9" s="112" t="s">
        <v>154</v>
      </c>
      <c r="C9" s="112" t="s">
        <v>145</v>
      </c>
      <c r="D9" s="116" t="s">
        <v>45</v>
      </c>
      <c r="E9" s="116">
        <v>1</v>
      </c>
      <c r="F9" s="115">
        <v>8000000</v>
      </c>
      <c r="G9" s="115">
        <v>8000000</v>
      </c>
      <c r="H9" s="113" t="s">
        <v>146</v>
      </c>
      <c r="I9" s="112" t="s">
        <v>145</v>
      </c>
      <c r="J9" s="1"/>
      <c r="K9" s="1"/>
      <c r="L9" s="1"/>
      <c r="M9" s="1"/>
      <c r="N9" s="1"/>
      <c r="O9" s="1"/>
      <c r="P9" s="1"/>
      <c r="Q9" s="1"/>
      <c r="R9" s="1"/>
    </row>
    <row r="10" spans="1:18" ht="22.5" customHeight="1" x14ac:dyDescent="0.25">
      <c r="A10" s="118" t="s">
        <v>1</v>
      </c>
      <c r="B10" s="152"/>
      <c r="C10" s="152"/>
      <c r="D10" s="119"/>
      <c r="E10" s="119"/>
      <c r="F10" s="119"/>
      <c r="G10" s="120">
        <f>SUM(G5:G9)</f>
        <v>8020320.1600000001</v>
      </c>
      <c r="H10" s="121"/>
      <c r="I10" s="153"/>
      <c r="J10" s="1"/>
      <c r="K10" s="1"/>
      <c r="L10" s="1"/>
      <c r="M10" s="1"/>
      <c r="N10" s="1"/>
      <c r="O10" s="1"/>
      <c r="P10" s="1"/>
      <c r="Q10" s="1"/>
      <c r="R10" s="1"/>
    </row>
    <row r="11" spans="1:18" ht="36.75" customHeight="1" x14ac:dyDescent="0.25">
      <c r="A11" s="105" t="s">
        <v>131</v>
      </c>
      <c r="B11" s="116" t="s">
        <v>154</v>
      </c>
      <c r="C11" s="112" t="s">
        <v>81</v>
      </c>
      <c r="D11" s="116" t="s">
        <v>6</v>
      </c>
      <c r="E11" s="116">
        <v>1</v>
      </c>
      <c r="F11" s="106">
        <v>213807</v>
      </c>
      <c r="G11" s="106">
        <v>213807</v>
      </c>
      <c r="H11" s="11" t="s">
        <v>133</v>
      </c>
      <c r="I11" s="112" t="s">
        <v>132</v>
      </c>
      <c r="J11" s="1"/>
      <c r="K11" s="1"/>
      <c r="L11" s="1"/>
      <c r="M11" s="1"/>
      <c r="N11" s="1"/>
      <c r="O11" s="1"/>
      <c r="P11" s="1"/>
      <c r="Q11" s="1"/>
      <c r="R11" s="1"/>
    </row>
    <row r="12" spans="1:18" ht="25.5" x14ac:dyDescent="0.25">
      <c r="A12" s="114" t="s">
        <v>150</v>
      </c>
      <c r="B12" s="112" t="s">
        <v>154</v>
      </c>
      <c r="C12" s="112" t="s">
        <v>81</v>
      </c>
      <c r="D12" s="116" t="s">
        <v>6</v>
      </c>
      <c r="E12" s="116">
        <v>1</v>
      </c>
      <c r="F12" s="115">
        <v>2642112</v>
      </c>
      <c r="G12" s="115">
        <v>2642112</v>
      </c>
      <c r="H12" s="113" t="s">
        <v>151</v>
      </c>
      <c r="I12" s="112" t="s">
        <v>152</v>
      </c>
    </row>
    <row r="13" spans="1:18" x14ac:dyDescent="0.25">
      <c r="A13" s="122"/>
      <c r="B13" s="122"/>
      <c r="C13" s="122"/>
      <c r="D13" s="122"/>
      <c r="E13" s="122"/>
      <c r="F13" s="122"/>
      <c r="G13" s="123">
        <f>SUM(G11:G12)</f>
        <v>2855919</v>
      </c>
      <c r="H13" s="122"/>
      <c r="I13" s="122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</row>
  </sheetData>
  <mergeCells count="9">
    <mergeCell ref="F7:F8"/>
    <mergeCell ref="G7:G8"/>
    <mergeCell ref="H7:H8"/>
    <mergeCell ref="I7:I8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Q20"/>
  <sheetViews>
    <sheetView workbookViewId="0">
      <selection activeCell="C20" sqref="C20"/>
    </sheetView>
  </sheetViews>
  <sheetFormatPr defaultRowHeight="15" x14ac:dyDescent="0.25"/>
  <cols>
    <col min="1" max="1" width="17.28515625" customWidth="1"/>
    <col min="2" max="2" width="30.7109375" customWidth="1"/>
    <col min="3" max="3" width="29.5703125" customWidth="1"/>
    <col min="4" max="4" width="8.5703125" customWidth="1"/>
    <col min="5" max="5" width="10.85546875" customWidth="1"/>
    <col min="6" max="6" width="10.28515625" customWidth="1"/>
    <col min="7" max="7" width="11.140625" customWidth="1"/>
    <col min="8" max="8" width="11.85546875" customWidth="1"/>
    <col min="9" max="9" width="16.42578125" customWidth="1"/>
    <col min="10" max="10" width="12.28515625" customWidth="1"/>
    <col min="11" max="11" width="20" customWidth="1"/>
    <col min="14" max="14" width="14.140625" customWidth="1"/>
    <col min="15" max="15" width="18" customWidth="1"/>
    <col min="16" max="16" width="16.140625" customWidth="1"/>
    <col min="17" max="17" width="10.5703125" customWidth="1"/>
  </cols>
  <sheetData>
    <row r="1" spans="1:17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25">
      <c r="A2" s="1"/>
      <c r="B2" s="5"/>
      <c r="C2" s="5"/>
      <c r="D2" s="5"/>
      <c r="E2" s="5"/>
      <c r="F2" s="1"/>
      <c r="G2" s="130"/>
      <c r="H2" s="130"/>
      <c r="I2" s="130"/>
      <c r="J2" s="130"/>
      <c r="K2" s="130"/>
      <c r="L2" s="130"/>
      <c r="M2" s="130"/>
      <c r="N2" s="1"/>
      <c r="O2" s="1"/>
      <c r="P2" s="1"/>
      <c r="Q2" s="1"/>
    </row>
    <row r="3" spans="1:17" x14ac:dyDescent="0.25">
      <c r="A3" s="1"/>
      <c r="B3" s="130" t="s">
        <v>159</v>
      </c>
      <c r="C3" s="130"/>
      <c r="D3" s="130"/>
      <c r="E3" s="130"/>
      <c r="F3" s="130"/>
      <c r="G3" s="130"/>
      <c r="H3" s="130"/>
      <c r="I3" s="26"/>
      <c r="J3" s="5"/>
      <c r="K3" s="5"/>
      <c r="L3" s="1"/>
      <c r="M3" s="1"/>
      <c r="N3" s="1"/>
      <c r="O3" s="1"/>
      <c r="P3" s="1"/>
      <c r="Q3" s="1"/>
    </row>
    <row r="4" spans="1:17" x14ac:dyDescent="0.25">
      <c r="A4" s="1"/>
      <c r="B4" s="5"/>
      <c r="C4" s="5"/>
      <c r="D4" s="5"/>
      <c r="E4" s="5"/>
      <c r="F4" s="26"/>
      <c r="G4" s="26"/>
      <c r="H4" s="26"/>
      <c r="I4" s="26"/>
      <c r="J4" s="27"/>
      <c r="K4" s="28"/>
      <c r="L4" s="26"/>
      <c r="M4" s="1"/>
      <c r="N4" s="1"/>
      <c r="O4" s="1"/>
      <c r="P4" s="1"/>
      <c r="Q4" s="1"/>
    </row>
    <row r="5" spans="1:17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ht="39" x14ac:dyDescent="0.25">
      <c r="A6" s="42" t="s">
        <v>50</v>
      </c>
      <c r="B6" s="42" t="s">
        <v>49</v>
      </c>
      <c r="C6" s="45" t="s">
        <v>46</v>
      </c>
      <c r="D6" s="45" t="s">
        <v>7</v>
      </c>
      <c r="E6" s="45" t="s">
        <v>0</v>
      </c>
      <c r="F6" s="45" t="s">
        <v>22</v>
      </c>
      <c r="G6" s="41" t="s">
        <v>53</v>
      </c>
      <c r="H6" s="45" t="s">
        <v>47</v>
      </c>
      <c r="I6" s="45" t="s">
        <v>48</v>
      </c>
      <c r="J6" s="34"/>
      <c r="K6" s="34"/>
      <c r="L6" s="34"/>
      <c r="M6" s="34"/>
      <c r="N6" s="34"/>
      <c r="O6" s="34"/>
      <c r="P6" s="34"/>
      <c r="Q6" s="34"/>
    </row>
    <row r="7" spans="1:17" ht="110.25" customHeight="1" x14ac:dyDescent="0.25">
      <c r="A7" s="24" t="s">
        <v>54</v>
      </c>
      <c r="B7" s="43" t="s">
        <v>160</v>
      </c>
      <c r="C7" s="30" t="s">
        <v>36</v>
      </c>
      <c r="D7" s="48" t="s">
        <v>103</v>
      </c>
      <c r="E7" s="14">
        <v>15</v>
      </c>
      <c r="F7" s="15">
        <f>G7/E7</f>
        <v>5000</v>
      </c>
      <c r="G7" s="15">
        <v>75000</v>
      </c>
      <c r="H7" s="44" t="s">
        <v>55</v>
      </c>
      <c r="I7" s="43" t="s">
        <v>14</v>
      </c>
    </row>
    <row r="8" spans="1:17" ht="15.75" thickBot="1" x14ac:dyDescent="0.3">
      <c r="A8" s="7"/>
      <c r="B8" s="7"/>
      <c r="C8" s="7"/>
      <c r="D8" s="3"/>
      <c r="E8" s="3"/>
      <c r="F8" s="3"/>
      <c r="G8" s="4"/>
      <c r="H8" s="4"/>
      <c r="I8" s="3"/>
    </row>
    <row r="9" spans="1:17" ht="15.75" thickBot="1" x14ac:dyDescent="0.3">
      <c r="A9" s="22"/>
      <c r="B9" s="22"/>
      <c r="C9" s="22"/>
      <c r="D9" s="20"/>
      <c r="E9" s="20"/>
      <c r="F9" s="20"/>
      <c r="G9" s="23">
        <f>SUM(G7:G8)</f>
        <v>75000</v>
      </c>
      <c r="H9" s="21"/>
      <c r="I9" s="35"/>
    </row>
    <row r="13" spans="1:17" ht="14.25" customHeight="1" x14ac:dyDescent="0.25"/>
    <row r="20" spans="1:1" x14ac:dyDescent="0.25">
      <c r="A20" s="54"/>
    </row>
  </sheetData>
  <mergeCells count="2">
    <mergeCell ref="G2:M2"/>
    <mergeCell ref="B3:H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Q11"/>
  <sheetViews>
    <sheetView workbookViewId="0">
      <selection activeCell="D23" sqref="D23"/>
    </sheetView>
  </sheetViews>
  <sheetFormatPr defaultRowHeight="15" x14ac:dyDescent="0.25"/>
  <cols>
    <col min="1" max="1" width="23.140625" customWidth="1"/>
    <col min="2" max="2" width="30.7109375" customWidth="1"/>
    <col min="3" max="3" width="9.42578125" customWidth="1"/>
    <col min="4" max="4" width="10.5703125" customWidth="1"/>
    <col min="5" max="5" width="11.5703125" customWidth="1"/>
    <col min="6" max="6" width="13.140625" customWidth="1"/>
    <col min="7" max="7" width="11.140625" customWidth="1"/>
    <col min="8" max="8" width="12.85546875" customWidth="1"/>
    <col min="9" max="9" width="17.140625" customWidth="1"/>
    <col min="10" max="10" width="12.28515625" customWidth="1"/>
    <col min="11" max="11" width="20" customWidth="1"/>
    <col min="14" max="14" width="14.140625" customWidth="1"/>
    <col min="15" max="15" width="18" customWidth="1"/>
    <col min="16" max="16" width="16.140625" customWidth="1"/>
    <col min="17" max="17" width="10.5703125" customWidth="1"/>
  </cols>
  <sheetData>
    <row r="1" spans="1:17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25">
      <c r="A2" s="1"/>
      <c r="B2" s="5"/>
      <c r="C2" s="5"/>
      <c r="D2" s="5"/>
      <c r="E2" s="5"/>
      <c r="F2" s="1"/>
      <c r="G2" s="1"/>
      <c r="H2" s="1"/>
      <c r="J2" s="5"/>
      <c r="K2" s="5"/>
      <c r="L2" s="1"/>
      <c r="M2" s="1"/>
      <c r="N2" s="1"/>
      <c r="O2" s="1"/>
      <c r="P2" s="1"/>
      <c r="Q2" s="1"/>
    </row>
    <row r="3" spans="1:17" ht="39" customHeight="1" x14ac:dyDescent="0.25">
      <c r="A3" s="1"/>
      <c r="B3" s="137" t="s">
        <v>161</v>
      </c>
      <c r="C3" s="137"/>
      <c r="D3" s="137"/>
      <c r="E3" s="137"/>
      <c r="F3" s="137"/>
      <c r="G3" s="137"/>
      <c r="H3" s="26"/>
      <c r="I3" s="26"/>
      <c r="J3" s="27"/>
      <c r="K3" s="28"/>
      <c r="L3" s="26"/>
      <c r="M3" s="1"/>
      <c r="N3" s="1"/>
      <c r="O3" s="1"/>
      <c r="P3" s="1"/>
      <c r="Q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6" spans="1:17" ht="67.5" customHeight="1" x14ac:dyDescent="0.25">
      <c r="A6" s="53" t="s">
        <v>50</v>
      </c>
      <c r="B6" s="53" t="s">
        <v>49</v>
      </c>
      <c r="C6" s="53" t="s">
        <v>46</v>
      </c>
      <c r="D6" s="53" t="s">
        <v>7</v>
      </c>
      <c r="E6" s="53" t="s">
        <v>0</v>
      </c>
      <c r="F6" s="53" t="s">
        <v>22</v>
      </c>
      <c r="G6" s="41" t="s">
        <v>53</v>
      </c>
      <c r="H6" s="53" t="s">
        <v>47</v>
      </c>
      <c r="I6" s="53" t="s">
        <v>48</v>
      </c>
    </row>
    <row r="7" spans="1:17" x14ac:dyDescent="0.25">
      <c r="A7" s="138"/>
      <c r="B7" s="132"/>
      <c r="C7" s="131"/>
      <c r="D7" s="135"/>
      <c r="E7" s="135"/>
      <c r="F7" s="128"/>
      <c r="G7" s="128"/>
      <c r="H7" s="125"/>
      <c r="I7" s="131"/>
    </row>
    <row r="8" spans="1:17" x14ac:dyDescent="0.25">
      <c r="A8" s="139"/>
      <c r="B8" s="133"/>
      <c r="C8" s="133"/>
      <c r="D8" s="136"/>
      <c r="E8" s="136"/>
      <c r="F8" s="129"/>
      <c r="G8" s="129"/>
      <c r="H8" s="126"/>
      <c r="I8" s="133"/>
    </row>
    <row r="9" spans="1:17" ht="15.75" thickBot="1" x14ac:dyDescent="0.3">
      <c r="A9" s="29"/>
      <c r="B9" s="24"/>
      <c r="C9" s="24"/>
      <c r="D9" s="14"/>
      <c r="E9" s="14"/>
      <c r="F9" s="15"/>
      <c r="G9" s="15"/>
      <c r="H9" s="16"/>
      <c r="I9" s="24"/>
    </row>
    <row r="10" spans="1:17" ht="15.75" thickBot="1" x14ac:dyDescent="0.3">
      <c r="A10" s="22"/>
      <c r="B10" s="22"/>
      <c r="C10" s="22"/>
      <c r="D10" s="20"/>
      <c r="E10" s="20"/>
      <c r="F10" s="20"/>
      <c r="G10" s="25">
        <f>SUM(G7:G9)</f>
        <v>0</v>
      </c>
      <c r="H10" s="21"/>
      <c r="I10" s="35"/>
    </row>
    <row r="11" spans="1:17" ht="14.25" customHeight="1" x14ac:dyDescent="0.25"/>
  </sheetData>
  <mergeCells count="10">
    <mergeCell ref="I7:I8"/>
    <mergeCell ref="B3:G3"/>
    <mergeCell ref="A7:A8"/>
    <mergeCell ref="B7:B8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2:I22"/>
  <sheetViews>
    <sheetView workbookViewId="0">
      <selection activeCell="K14" sqref="K14"/>
    </sheetView>
  </sheetViews>
  <sheetFormatPr defaultRowHeight="15" x14ac:dyDescent="0.25"/>
  <cols>
    <col min="1" max="1" width="27.28515625" customWidth="1"/>
    <col min="2" max="2" width="18" customWidth="1"/>
    <col min="3" max="3" width="24.7109375" customWidth="1"/>
    <col min="4" max="4" width="10.28515625" customWidth="1"/>
    <col min="5" max="5" width="9" customWidth="1"/>
    <col min="6" max="6" width="14.42578125" customWidth="1"/>
    <col min="7" max="7" width="14.7109375" customWidth="1"/>
    <col min="8" max="8" width="19" customWidth="1"/>
    <col min="9" max="9" width="25.42578125" customWidth="1"/>
    <col min="10" max="10" width="12.28515625" customWidth="1"/>
    <col min="11" max="11" width="20" customWidth="1"/>
    <col min="14" max="14" width="14.140625" customWidth="1"/>
    <col min="15" max="15" width="18" customWidth="1"/>
    <col min="16" max="16" width="16.140625" customWidth="1"/>
    <col min="17" max="17" width="10.5703125" customWidth="1"/>
  </cols>
  <sheetData>
    <row r="2" spans="1:9" x14ac:dyDescent="0.25">
      <c r="A2" s="1"/>
      <c r="B2" s="130" t="s">
        <v>162</v>
      </c>
      <c r="C2" s="130"/>
      <c r="D2" s="130"/>
      <c r="E2" s="130"/>
      <c r="F2" s="130"/>
      <c r="G2" s="130"/>
      <c r="H2" s="130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25.5" x14ac:dyDescent="0.25">
      <c r="A5" s="53" t="s">
        <v>50</v>
      </c>
      <c r="B5" s="53" t="s">
        <v>49</v>
      </c>
      <c r="C5" s="53" t="s">
        <v>46</v>
      </c>
      <c r="D5" s="53" t="s">
        <v>7</v>
      </c>
      <c r="E5" s="53" t="s">
        <v>0</v>
      </c>
      <c r="F5" s="53" t="s">
        <v>22</v>
      </c>
      <c r="G5" s="41" t="s">
        <v>53</v>
      </c>
      <c r="H5" s="53" t="s">
        <v>47</v>
      </c>
      <c r="I5" s="53" t="s">
        <v>48</v>
      </c>
    </row>
    <row r="6" spans="1:9" ht="15" customHeight="1" x14ac:dyDescent="0.25">
      <c r="A6" s="138" t="s">
        <v>60</v>
      </c>
      <c r="B6" s="132" t="s">
        <v>163</v>
      </c>
      <c r="C6" s="131" t="s">
        <v>58</v>
      </c>
      <c r="D6" s="135" t="s">
        <v>6</v>
      </c>
      <c r="E6" s="135">
        <v>1</v>
      </c>
      <c r="F6" s="128">
        <v>2246619</v>
      </c>
      <c r="G6" s="128">
        <v>2246619</v>
      </c>
      <c r="H6" s="125" t="s">
        <v>59</v>
      </c>
      <c r="I6" s="131" t="s">
        <v>39</v>
      </c>
    </row>
    <row r="7" spans="1:9" x14ac:dyDescent="0.25">
      <c r="A7" s="139"/>
      <c r="B7" s="133"/>
      <c r="C7" s="133"/>
      <c r="D7" s="136"/>
      <c r="E7" s="136"/>
      <c r="F7" s="129"/>
      <c r="G7" s="129"/>
      <c r="H7" s="126"/>
      <c r="I7" s="133"/>
    </row>
    <row r="8" spans="1:9" x14ac:dyDescent="0.25">
      <c r="A8" s="70" t="s">
        <v>1</v>
      </c>
      <c r="B8" s="71"/>
      <c r="C8" s="71"/>
      <c r="D8" s="72"/>
      <c r="E8" s="72"/>
      <c r="F8" s="73"/>
      <c r="G8" s="73">
        <f>G6</f>
        <v>2246619</v>
      </c>
      <c r="H8" s="74"/>
      <c r="I8" s="71"/>
    </row>
    <row r="9" spans="1:9" ht="25.5" x14ac:dyDescent="0.25">
      <c r="A9" s="29" t="s">
        <v>62</v>
      </c>
      <c r="B9" s="61" t="s">
        <v>164</v>
      </c>
      <c r="C9" s="61" t="s">
        <v>3</v>
      </c>
      <c r="D9" s="14" t="s">
        <v>28</v>
      </c>
      <c r="E9" s="14">
        <v>1</v>
      </c>
      <c r="F9" s="15">
        <v>1271431.2</v>
      </c>
      <c r="G9" s="15">
        <v>1271431.2</v>
      </c>
      <c r="H9" s="62" t="s">
        <v>61</v>
      </c>
      <c r="I9" s="61" t="s">
        <v>3</v>
      </c>
    </row>
    <row r="10" spans="1:9" ht="29.25" customHeight="1" x14ac:dyDescent="0.25">
      <c r="A10" s="33" t="s">
        <v>104</v>
      </c>
      <c r="B10" s="11"/>
      <c r="C10" s="61" t="s">
        <v>113</v>
      </c>
      <c r="D10" s="14" t="s">
        <v>28</v>
      </c>
      <c r="E10" s="14">
        <v>1</v>
      </c>
      <c r="F10" s="13">
        <v>13000000</v>
      </c>
      <c r="G10" s="13">
        <v>13000000</v>
      </c>
      <c r="H10" s="14" t="s">
        <v>61</v>
      </c>
      <c r="I10" s="61" t="s">
        <v>113</v>
      </c>
    </row>
    <row r="11" spans="1:9" ht="38.25" x14ac:dyDescent="0.25">
      <c r="A11" s="33" t="s">
        <v>105</v>
      </c>
      <c r="B11" s="11"/>
      <c r="C11" s="61" t="s">
        <v>113</v>
      </c>
      <c r="D11" s="14" t="s">
        <v>28</v>
      </c>
      <c r="E11" s="14">
        <v>1</v>
      </c>
      <c r="F11" s="13">
        <v>10000000</v>
      </c>
      <c r="G11" s="13">
        <v>10000000</v>
      </c>
      <c r="H11" s="14" t="s">
        <v>61</v>
      </c>
      <c r="I11" s="61" t="s">
        <v>113</v>
      </c>
    </row>
    <row r="12" spans="1:9" ht="57" customHeight="1" x14ac:dyDescent="0.25">
      <c r="A12" s="33" t="s">
        <v>106</v>
      </c>
      <c r="B12" s="11"/>
      <c r="C12" s="61" t="s">
        <v>113</v>
      </c>
      <c r="D12" s="14" t="s">
        <v>28</v>
      </c>
      <c r="E12" s="14">
        <v>1</v>
      </c>
      <c r="F12" s="13">
        <v>9000000</v>
      </c>
      <c r="G12" s="13">
        <v>9000000</v>
      </c>
      <c r="H12" s="14" t="s">
        <v>61</v>
      </c>
      <c r="I12" s="61" t="s">
        <v>113</v>
      </c>
    </row>
    <row r="13" spans="1:9" ht="51" x14ac:dyDescent="0.25">
      <c r="A13" s="33" t="s">
        <v>107</v>
      </c>
      <c r="B13" s="11"/>
      <c r="C13" s="61" t="s">
        <v>113</v>
      </c>
      <c r="D13" s="14" t="s">
        <v>28</v>
      </c>
      <c r="E13" s="14">
        <v>1</v>
      </c>
      <c r="F13" s="13">
        <v>9000000</v>
      </c>
      <c r="G13" s="13">
        <v>9000000</v>
      </c>
      <c r="H13" s="14" t="s">
        <v>61</v>
      </c>
      <c r="I13" s="61" t="s">
        <v>113</v>
      </c>
    </row>
    <row r="14" spans="1:9" ht="38.25" x14ac:dyDescent="0.25">
      <c r="A14" s="33" t="s">
        <v>108</v>
      </c>
      <c r="B14" s="11"/>
      <c r="C14" s="61" t="s">
        <v>113</v>
      </c>
      <c r="D14" s="14" t="s">
        <v>28</v>
      </c>
      <c r="E14" s="14">
        <v>1</v>
      </c>
      <c r="F14" s="13">
        <v>9000000</v>
      </c>
      <c r="G14" s="13">
        <v>9000000</v>
      </c>
      <c r="H14" s="14" t="s">
        <v>61</v>
      </c>
      <c r="I14" s="61" t="s">
        <v>113</v>
      </c>
    </row>
    <row r="15" spans="1:9" ht="38.25" x14ac:dyDescent="0.25">
      <c r="A15" s="33" t="s">
        <v>110</v>
      </c>
      <c r="B15" s="11"/>
      <c r="C15" s="61" t="s">
        <v>113</v>
      </c>
      <c r="D15" s="14" t="s">
        <v>28</v>
      </c>
      <c r="E15" s="14">
        <v>1</v>
      </c>
      <c r="F15" s="13">
        <v>10000000</v>
      </c>
      <c r="G15" s="13">
        <v>10000000</v>
      </c>
      <c r="H15" s="14" t="s">
        <v>61</v>
      </c>
      <c r="I15" s="61" t="s">
        <v>113</v>
      </c>
    </row>
    <row r="16" spans="1:9" ht="51" x14ac:dyDescent="0.25">
      <c r="A16" s="33" t="s">
        <v>109</v>
      </c>
      <c r="B16" s="11"/>
      <c r="C16" s="61" t="s">
        <v>113</v>
      </c>
      <c r="D16" s="14" t="s">
        <v>28</v>
      </c>
      <c r="E16" s="14">
        <v>1</v>
      </c>
      <c r="F16" s="13">
        <v>10000000</v>
      </c>
      <c r="G16" s="13">
        <v>10000000</v>
      </c>
      <c r="H16" s="14" t="s">
        <v>61</v>
      </c>
      <c r="I16" s="61" t="s">
        <v>113</v>
      </c>
    </row>
    <row r="17" spans="1:9" ht="38.25" x14ac:dyDescent="0.25">
      <c r="A17" s="33" t="s">
        <v>111</v>
      </c>
      <c r="B17" s="11"/>
      <c r="C17" s="61" t="s">
        <v>113</v>
      </c>
      <c r="D17" s="14" t="s">
        <v>28</v>
      </c>
      <c r="E17" s="14">
        <v>1</v>
      </c>
      <c r="F17" s="13">
        <v>10000000</v>
      </c>
      <c r="G17" s="13">
        <v>10000000</v>
      </c>
      <c r="H17" s="14" t="s">
        <v>61</v>
      </c>
      <c r="I17" s="61" t="s">
        <v>113</v>
      </c>
    </row>
    <row r="18" spans="1:9" ht="38.25" x14ac:dyDescent="0.25">
      <c r="A18" s="68" t="s">
        <v>112</v>
      </c>
      <c r="B18" s="75"/>
      <c r="C18" s="58" t="s">
        <v>113</v>
      </c>
      <c r="D18" s="59" t="s">
        <v>28</v>
      </c>
      <c r="E18" s="59">
        <v>1</v>
      </c>
      <c r="F18" s="76">
        <v>9000000</v>
      </c>
      <c r="G18" s="76">
        <v>9000000</v>
      </c>
      <c r="H18" s="59" t="s">
        <v>61</v>
      </c>
      <c r="I18" s="58" t="s">
        <v>113</v>
      </c>
    </row>
    <row r="19" spans="1:9" x14ac:dyDescent="0.25">
      <c r="A19" s="77" t="s">
        <v>1</v>
      </c>
      <c r="B19" s="78"/>
      <c r="C19" s="78"/>
      <c r="D19" s="78"/>
      <c r="E19" s="78"/>
      <c r="F19" s="79"/>
      <c r="G19" s="79">
        <f>SUM(G10:G18)</f>
        <v>89000000</v>
      </c>
      <c r="H19" s="78"/>
      <c r="I19" s="78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34"/>
      <c r="B21" s="34"/>
      <c r="C21" s="34"/>
      <c r="D21" s="34"/>
      <c r="E21" s="34"/>
      <c r="F21" s="34"/>
      <c r="G21" s="34"/>
      <c r="H21" s="34"/>
      <c r="I21" s="34"/>
    </row>
    <row r="22" spans="1:9" x14ac:dyDescent="0.25">
      <c r="A22" s="34"/>
      <c r="B22" s="34"/>
      <c r="C22" s="34"/>
      <c r="D22" s="34"/>
      <c r="E22" s="34"/>
      <c r="F22" s="34"/>
      <c r="G22" s="34"/>
      <c r="H22" s="34"/>
      <c r="I22" s="34"/>
    </row>
  </sheetData>
  <mergeCells count="10">
    <mergeCell ref="B2:H2"/>
    <mergeCell ref="I6:I7"/>
    <mergeCell ref="C6:C7"/>
    <mergeCell ref="A6:A7"/>
    <mergeCell ref="B6:B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J14"/>
  <sheetViews>
    <sheetView workbookViewId="0">
      <selection activeCell="A4" sqref="A4:XFD5"/>
    </sheetView>
  </sheetViews>
  <sheetFormatPr defaultRowHeight="15" x14ac:dyDescent="0.25"/>
  <cols>
    <col min="1" max="1" width="20.5703125" customWidth="1"/>
    <col min="2" max="2" width="30.7109375" customWidth="1"/>
    <col min="3" max="3" width="13.140625" customWidth="1"/>
    <col min="4" max="4" width="9.5703125" customWidth="1"/>
    <col min="5" max="5" width="11.7109375" customWidth="1"/>
    <col min="6" max="6" width="15.5703125" customWidth="1"/>
    <col min="7" max="7" width="10.5703125" customWidth="1"/>
    <col min="8" max="8" width="19.140625" customWidth="1"/>
    <col min="9" max="9" width="14.85546875" customWidth="1"/>
    <col min="10" max="10" width="12.28515625" customWidth="1"/>
    <col min="11" max="11" width="20" customWidth="1"/>
    <col min="14" max="14" width="11.5703125" customWidth="1"/>
    <col min="15" max="15" width="10" bestFit="1" customWidth="1"/>
    <col min="16" max="16" width="16.140625" customWidth="1"/>
    <col min="17" max="17" width="10.5703125" customWidth="1"/>
  </cols>
  <sheetData>
    <row r="2" spans="1:10" x14ac:dyDescent="0.25">
      <c r="A2" s="1"/>
      <c r="B2" s="130" t="s">
        <v>165</v>
      </c>
      <c r="C2" s="130"/>
      <c r="D2" s="130"/>
      <c r="E2" s="130"/>
      <c r="F2" s="130"/>
      <c r="G2" s="130"/>
      <c r="H2" s="130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51" x14ac:dyDescent="0.25">
      <c r="A5" s="53" t="s">
        <v>50</v>
      </c>
      <c r="B5" s="53" t="s">
        <v>49</v>
      </c>
      <c r="C5" s="53" t="s">
        <v>46</v>
      </c>
      <c r="D5" s="53" t="s">
        <v>7</v>
      </c>
      <c r="E5" s="53" t="s">
        <v>0</v>
      </c>
      <c r="F5" s="53" t="s">
        <v>22</v>
      </c>
      <c r="G5" s="41" t="s">
        <v>53</v>
      </c>
      <c r="H5" s="53" t="s">
        <v>47</v>
      </c>
      <c r="I5" s="53" t="s">
        <v>48</v>
      </c>
      <c r="J5" s="1"/>
    </row>
    <row r="6" spans="1:10" ht="72.75" customHeight="1" x14ac:dyDescent="0.25">
      <c r="A6" s="155" t="s">
        <v>56</v>
      </c>
      <c r="B6" s="142" t="s">
        <v>164</v>
      </c>
      <c r="C6" s="10" t="s">
        <v>3</v>
      </c>
      <c r="D6" s="135" t="s">
        <v>28</v>
      </c>
      <c r="E6" s="135">
        <v>1</v>
      </c>
      <c r="F6" s="128">
        <f>G6/E6</f>
        <v>1100000</v>
      </c>
      <c r="G6" s="128">
        <v>1100000</v>
      </c>
      <c r="H6" s="125" t="s">
        <v>115</v>
      </c>
      <c r="I6" s="132" t="s">
        <v>3</v>
      </c>
      <c r="J6" s="1"/>
    </row>
    <row r="7" spans="1:10" ht="102" hidden="1" customHeight="1" x14ac:dyDescent="0.25">
      <c r="A7" s="156"/>
      <c r="B7" s="142"/>
      <c r="C7" s="30" t="s">
        <v>34</v>
      </c>
      <c r="D7" s="136"/>
      <c r="E7" s="136"/>
      <c r="F7" s="129"/>
      <c r="G7" s="129"/>
      <c r="H7" s="126"/>
      <c r="I7" s="133"/>
      <c r="J7" s="1"/>
    </row>
    <row r="8" spans="1:10" ht="38.25" x14ac:dyDescent="0.25">
      <c r="A8" s="157" t="s">
        <v>41</v>
      </c>
      <c r="B8" s="112" t="s">
        <v>164</v>
      </c>
      <c r="C8" s="30" t="s">
        <v>40</v>
      </c>
      <c r="D8" s="14" t="s">
        <v>28</v>
      </c>
      <c r="E8" s="14">
        <v>1</v>
      </c>
      <c r="F8" s="15">
        <v>16450.560000000001</v>
      </c>
      <c r="G8" s="15">
        <v>16450.560000000001</v>
      </c>
      <c r="H8" s="15" t="s">
        <v>114</v>
      </c>
      <c r="I8" s="30" t="s">
        <v>40</v>
      </c>
      <c r="J8" s="1"/>
    </row>
    <row r="9" spans="1:10" ht="15.75" thickBot="1" x14ac:dyDescent="0.3">
      <c r="A9" s="7"/>
      <c r="B9" s="154"/>
      <c r="C9" s="7"/>
      <c r="D9" s="3"/>
      <c r="E9" s="3"/>
      <c r="F9" s="3"/>
      <c r="G9" s="4"/>
      <c r="H9" s="4"/>
      <c r="I9" s="3"/>
      <c r="J9" s="1"/>
    </row>
    <row r="10" spans="1:10" ht="15.75" thickBot="1" x14ac:dyDescent="0.3">
      <c r="A10" s="22"/>
      <c r="B10" s="22"/>
      <c r="C10" s="22"/>
      <c r="D10" s="20"/>
      <c r="E10" s="20"/>
      <c r="F10" s="20"/>
      <c r="G10" s="23">
        <f>SUM(G6:G9)</f>
        <v>1116450.56</v>
      </c>
      <c r="H10" s="21"/>
      <c r="I10" s="35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4.25" customHeight="1" x14ac:dyDescent="0.25"/>
  </sheetData>
  <mergeCells count="9">
    <mergeCell ref="G6:G7"/>
    <mergeCell ref="H6:H7"/>
    <mergeCell ref="I6:I7"/>
    <mergeCell ref="B2:H2"/>
    <mergeCell ref="A6:A7"/>
    <mergeCell ref="B6:B7"/>
    <mergeCell ref="D6:D7"/>
    <mergeCell ref="E6:E7"/>
    <mergeCell ref="F6:F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2:K19"/>
  <sheetViews>
    <sheetView workbookViewId="0">
      <selection activeCell="C23" sqref="C23"/>
    </sheetView>
  </sheetViews>
  <sheetFormatPr defaultRowHeight="15" x14ac:dyDescent="0.25"/>
  <cols>
    <col min="1" max="1" width="23.28515625" customWidth="1"/>
    <col min="2" max="2" width="30.7109375" customWidth="1"/>
    <col min="3" max="3" width="14.140625" customWidth="1"/>
    <col min="4" max="4" width="10.5703125" customWidth="1"/>
    <col min="5" max="5" width="11.28515625" customWidth="1"/>
    <col min="6" max="6" width="13" customWidth="1"/>
    <col min="7" max="7" width="12.85546875" customWidth="1"/>
    <col min="8" max="8" width="13.28515625" customWidth="1"/>
    <col min="9" max="9" width="17.7109375" customWidth="1"/>
    <col min="10" max="10" width="12.28515625" customWidth="1"/>
    <col min="11" max="11" width="20" customWidth="1"/>
    <col min="14" max="14" width="11.5703125" customWidth="1"/>
    <col min="15" max="15" width="10" bestFit="1" customWidth="1"/>
    <col min="16" max="16" width="16.140625" customWidth="1"/>
    <col min="17" max="17" width="10.5703125" customWidth="1"/>
  </cols>
  <sheetData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30" t="s">
        <v>166</v>
      </c>
      <c r="C4" s="130"/>
      <c r="D4" s="130"/>
      <c r="E4" s="130"/>
      <c r="F4" s="130"/>
      <c r="G4" s="130"/>
      <c r="H4" s="130"/>
      <c r="I4" s="1"/>
      <c r="J4" s="1"/>
      <c r="K4" s="1"/>
    </row>
    <row r="5" spans="1:11" x14ac:dyDescent="0.25">
      <c r="A5" s="1"/>
      <c r="B5" s="57"/>
      <c r="C5" s="57"/>
      <c r="D5" s="57"/>
      <c r="E5" s="57"/>
      <c r="F5" s="57"/>
      <c r="G5" s="57"/>
      <c r="H5" s="57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51" x14ac:dyDescent="0.25">
      <c r="A7" s="53" t="s">
        <v>50</v>
      </c>
      <c r="B7" s="53" t="s">
        <v>49</v>
      </c>
      <c r="C7" s="53" t="s">
        <v>46</v>
      </c>
      <c r="D7" s="53" t="s">
        <v>7</v>
      </c>
      <c r="E7" s="53" t="s">
        <v>0</v>
      </c>
      <c r="F7" s="53" t="s">
        <v>22</v>
      </c>
      <c r="G7" s="41" t="s">
        <v>53</v>
      </c>
      <c r="H7" s="53" t="s">
        <v>47</v>
      </c>
      <c r="I7" s="53" t="s">
        <v>48</v>
      </c>
      <c r="J7" s="1"/>
      <c r="K7" s="1"/>
    </row>
    <row r="8" spans="1:11" ht="15" customHeight="1" x14ac:dyDescent="0.25">
      <c r="A8" s="138" t="s">
        <v>41</v>
      </c>
      <c r="B8" s="132" t="s">
        <v>167</v>
      </c>
      <c r="C8" s="131" t="s">
        <v>63</v>
      </c>
      <c r="D8" s="135" t="s">
        <v>28</v>
      </c>
      <c r="E8" s="135">
        <v>1</v>
      </c>
      <c r="F8" s="128">
        <v>20320.16</v>
      </c>
      <c r="G8" s="128">
        <v>20320.16</v>
      </c>
      <c r="H8" s="125" t="s">
        <v>114</v>
      </c>
      <c r="I8" s="131" t="s">
        <v>63</v>
      </c>
      <c r="J8" s="1"/>
      <c r="K8" s="1"/>
    </row>
    <row r="9" spans="1:11" ht="51.75" customHeight="1" x14ac:dyDescent="0.25">
      <c r="A9" s="139"/>
      <c r="B9" s="133"/>
      <c r="C9" s="133"/>
      <c r="D9" s="136"/>
      <c r="E9" s="136"/>
      <c r="F9" s="129"/>
      <c r="G9" s="129"/>
      <c r="H9" s="126"/>
      <c r="I9" s="133"/>
      <c r="J9" s="1"/>
      <c r="K9" s="1"/>
    </row>
    <row r="10" spans="1:11" ht="15.75" thickBot="1" x14ac:dyDescent="0.3">
      <c r="A10" s="29"/>
      <c r="B10" s="61"/>
      <c r="C10" s="61"/>
      <c r="D10" s="14"/>
      <c r="E10" s="14"/>
      <c r="F10" s="15"/>
      <c r="G10" s="15"/>
      <c r="H10" s="62"/>
      <c r="I10" s="61"/>
      <c r="J10" s="1"/>
      <c r="K10" s="1"/>
    </row>
    <row r="11" spans="1:11" ht="15.75" thickBot="1" x14ac:dyDescent="0.3">
      <c r="A11" s="22"/>
      <c r="B11" s="22"/>
      <c r="C11" s="22"/>
      <c r="D11" s="20"/>
      <c r="E11" s="20"/>
      <c r="F11" s="20"/>
      <c r="G11" s="25">
        <f>SUM(G8:G10)</f>
        <v>20320.16</v>
      </c>
      <c r="H11" s="21"/>
      <c r="I11" s="35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</sheetData>
  <mergeCells count="10">
    <mergeCell ref="F8:F9"/>
    <mergeCell ref="G8:G9"/>
    <mergeCell ref="H8:H9"/>
    <mergeCell ref="I8:I9"/>
    <mergeCell ref="B4:H4"/>
    <mergeCell ref="A8:A9"/>
    <mergeCell ref="B8:B9"/>
    <mergeCell ref="C8:C9"/>
    <mergeCell ref="D8:D9"/>
    <mergeCell ref="E8:E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J14"/>
  <sheetViews>
    <sheetView workbookViewId="0">
      <selection activeCell="E19" sqref="E19"/>
    </sheetView>
  </sheetViews>
  <sheetFormatPr defaultRowHeight="15" x14ac:dyDescent="0.25"/>
  <cols>
    <col min="1" max="1" width="19.28515625" customWidth="1"/>
    <col min="2" max="2" width="30.7109375" customWidth="1"/>
    <col min="3" max="3" width="10" customWidth="1"/>
    <col min="4" max="4" width="11.140625" customWidth="1"/>
    <col min="5" max="5" width="13.42578125" customWidth="1"/>
    <col min="6" max="6" width="8.5703125" customWidth="1"/>
    <col min="7" max="7" width="12.85546875" customWidth="1"/>
    <col min="8" max="8" width="13.28515625" customWidth="1"/>
    <col min="9" max="9" width="12.42578125" customWidth="1"/>
    <col min="10" max="10" width="12.28515625" customWidth="1"/>
    <col min="11" max="11" width="20" customWidth="1"/>
    <col min="14" max="14" width="11.5703125" customWidth="1"/>
    <col min="15" max="15" width="10" bestFit="1" customWidth="1"/>
    <col min="16" max="16" width="11.140625" customWidth="1"/>
    <col min="17" max="17" width="12.28515625" customWidth="1"/>
  </cols>
  <sheetData>
    <row r="1" spans="1:10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17"/>
      <c r="B2" s="130" t="s">
        <v>168</v>
      </c>
      <c r="C2" s="130"/>
      <c r="D2" s="130"/>
      <c r="E2" s="130"/>
      <c r="F2" s="130"/>
      <c r="G2" s="130"/>
      <c r="H2" s="130"/>
      <c r="I2" s="17"/>
      <c r="J2" s="17"/>
    </row>
    <row r="3" spans="1:10" ht="11.25" customHeight="1" x14ac:dyDescent="0.25">
      <c r="A3" s="17"/>
      <c r="B3" s="57"/>
      <c r="C3" s="57"/>
      <c r="D3" s="57"/>
      <c r="E3" s="57"/>
      <c r="F3" s="57"/>
      <c r="G3" s="57"/>
      <c r="H3" s="57"/>
      <c r="I3" s="17"/>
      <c r="J3" s="17"/>
    </row>
    <row r="4" spans="1:10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0" ht="51" x14ac:dyDescent="0.25">
      <c r="A5" s="53" t="s">
        <v>50</v>
      </c>
      <c r="B5" s="53" t="s">
        <v>49</v>
      </c>
      <c r="C5" s="53" t="s">
        <v>46</v>
      </c>
      <c r="D5" s="53" t="s">
        <v>7</v>
      </c>
      <c r="E5" s="53" t="s">
        <v>0</v>
      </c>
      <c r="F5" s="53" t="s">
        <v>22</v>
      </c>
      <c r="G5" s="41" t="s">
        <v>53</v>
      </c>
      <c r="H5" s="53" t="s">
        <v>47</v>
      </c>
      <c r="I5" s="53" t="s">
        <v>48</v>
      </c>
      <c r="J5" s="17"/>
    </row>
    <row r="6" spans="1:10" x14ac:dyDescent="0.25">
      <c r="A6" s="138"/>
      <c r="B6" s="132"/>
      <c r="C6" s="131"/>
      <c r="D6" s="135"/>
      <c r="E6" s="135"/>
      <c r="F6" s="128"/>
      <c r="G6" s="128"/>
      <c r="H6" s="125"/>
      <c r="I6" s="131"/>
      <c r="J6" s="17"/>
    </row>
    <row r="7" spans="1:10" x14ac:dyDescent="0.25">
      <c r="A7" s="139"/>
      <c r="B7" s="133"/>
      <c r="C7" s="133"/>
      <c r="D7" s="136"/>
      <c r="E7" s="136"/>
      <c r="F7" s="129"/>
      <c r="G7" s="129"/>
      <c r="H7" s="126"/>
      <c r="I7" s="133"/>
      <c r="J7" s="17"/>
    </row>
    <row r="8" spans="1:10" ht="15.75" thickBot="1" x14ac:dyDescent="0.3">
      <c r="A8" s="29"/>
      <c r="B8" s="61"/>
      <c r="C8" s="61"/>
      <c r="D8" s="14"/>
      <c r="E8" s="14"/>
      <c r="F8" s="15"/>
      <c r="G8" s="15"/>
      <c r="H8" s="62"/>
      <c r="I8" s="61"/>
      <c r="J8" s="17"/>
    </row>
    <row r="9" spans="1:10" ht="15.75" thickBot="1" x14ac:dyDescent="0.3">
      <c r="A9" s="22"/>
      <c r="B9" s="22"/>
      <c r="C9" s="22"/>
      <c r="D9" s="20"/>
      <c r="E9" s="20"/>
      <c r="F9" s="20"/>
      <c r="G9" s="25">
        <f>SUM(G6:G8)</f>
        <v>0</v>
      </c>
      <c r="H9" s="21"/>
      <c r="I9" s="35"/>
      <c r="J9" s="17"/>
    </row>
    <row r="10" spans="1:10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</row>
    <row r="11" spans="1:10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</row>
    <row r="12" spans="1:10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</row>
    <row r="13" spans="1:10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</row>
    <row r="14" spans="1:10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</row>
  </sheetData>
  <mergeCells count="10">
    <mergeCell ref="I6:I7"/>
    <mergeCell ref="B2:H2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3:I15"/>
  <sheetViews>
    <sheetView workbookViewId="0">
      <selection activeCell="B27" sqref="B26:B27"/>
    </sheetView>
  </sheetViews>
  <sheetFormatPr defaultRowHeight="15" x14ac:dyDescent="0.25"/>
  <cols>
    <col min="1" max="1" width="26.85546875" customWidth="1"/>
    <col min="2" max="2" width="29.5703125" customWidth="1"/>
    <col min="3" max="3" width="13.28515625" customWidth="1"/>
    <col min="4" max="4" width="10.7109375" customWidth="1"/>
    <col min="5" max="5" width="12" customWidth="1"/>
    <col min="6" max="6" width="13.85546875" customWidth="1"/>
    <col min="7" max="7" width="12.85546875" customWidth="1"/>
    <col min="8" max="8" width="13.28515625" customWidth="1"/>
    <col min="9" max="9" width="13.42578125" customWidth="1"/>
    <col min="10" max="10" width="12.28515625" customWidth="1"/>
    <col min="11" max="11" width="20" customWidth="1"/>
    <col min="14" max="14" width="11.5703125" customWidth="1"/>
    <col min="15" max="15" width="10" bestFit="1" customWidth="1"/>
    <col min="16" max="16" width="16.140625" customWidth="1"/>
    <col min="17" max="17" width="10.5703125" customWidth="1"/>
  </cols>
  <sheetData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20.25" customHeight="1" x14ac:dyDescent="0.25">
      <c r="A4" s="1"/>
      <c r="B4" s="130" t="s">
        <v>169</v>
      </c>
      <c r="C4" s="130"/>
      <c r="D4" s="130"/>
      <c r="E4" s="130"/>
      <c r="F4" s="130"/>
      <c r="G4" s="130"/>
      <c r="H4" s="130"/>
      <c r="I4" s="1"/>
    </row>
    <row r="5" spans="1:9" x14ac:dyDescent="0.25">
      <c r="A5" s="1"/>
      <c r="B5" s="57"/>
      <c r="C5" s="57"/>
      <c r="D5" s="57"/>
      <c r="E5" s="57"/>
      <c r="F5" s="57"/>
      <c r="G5" s="57"/>
      <c r="H5" s="57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51" x14ac:dyDescent="0.25">
      <c r="A7" s="53" t="s">
        <v>50</v>
      </c>
      <c r="B7" s="53" t="s">
        <v>49</v>
      </c>
      <c r="C7" s="53" t="s">
        <v>46</v>
      </c>
      <c r="D7" s="53" t="s">
        <v>7</v>
      </c>
      <c r="E7" s="53" t="s">
        <v>0</v>
      </c>
      <c r="F7" s="53" t="s">
        <v>22</v>
      </c>
      <c r="G7" s="41" t="s">
        <v>53</v>
      </c>
      <c r="H7" s="53" t="s">
        <v>47</v>
      </c>
      <c r="I7" s="53" t="s">
        <v>48</v>
      </c>
    </row>
    <row r="8" spans="1:9" ht="15" customHeight="1" x14ac:dyDescent="0.25">
      <c r="A8" s="138" t="s">
        <v>64</v>
      </c>
      <c r="B8" s="132" t="s">
        <v>167</v>
      </c>
      <c r="C8" s="131" t="s">
        <v>65</v>
      </c>
      <c r="D8" s="135" t="s">
        <v>6</v>
      </c>
      <c r="E8" s="135">
        <v>1</v>
      </c>
      <c r="F8" s="128">
        <v>1307000</v>
      </c>
      <c r="G8" s="128">
        <v>1307000</v>
      </c>
      <c r="H8" s="125" t="s">
        <v>87</v>
      </c>
      <c r="I8" s="131" t="s">
        <v>86</v>
      </c>
    </row>
    <row r="9" spans="1:9" ht="31.5" customHeight="1" x14ac:dyDescent="0.25">
      <c r="A9" s="139"/>
      <c r="B9" s="133"/>
      <c r="C9" s="133"/>
      <c r="D9" s="136"/>
      <c r="E9" s="136"/>
      <c r="F9" s="129"/>
      <c r="G9" s="129"/>
      <c r="H9" s="126"/>
      <c r="I9" s="133"/>
    </row>
    <row r="10" spans="1:9" ht="15.75" thickBot="1" x14ac:dyDescent="0.3">
      <c r="A10" s="29"/>
      <c r="B10" s="61"/>
      <c r="C10" s="61"/>
      <c r="D10" s="14"/>
      <c r="E10" s="14"/>
      <c r="F10" s="15"/>
      <c r="G10" s="15"/>
      <c r="H10" s="62"/>
      <c r="I10" s="61"/>
    </row>
    <row r="11" spans="1:9" ht="15.75" thickBot="1" x14ac:dyDescent="0.3">
      <c r="A11" s="22"/>
      <c r="B11" s="22"/>
      <c r="C11" s="22"/>
      <c r="D11" s="20"/>
      <c r="E11" s="20"/>
      <c r="F11" s="20"/>
      <c r="G11" s="25">
        <f>SUM(G8:G10)</f>
        <v>1307000</v>
      </c>
      <c r="H11" s="21"/>
      <c r="I11" s="35"/>
    </row>
    <row r="12" spans="1:9" ht="15" customHeight="1" x14ac:dyDescent="0.25">
      <c r="A12" s="138" t="s">
        <v>147</v>
      </c>
      <c r="B12" s="132" t="s">
        <v>170</v>
      </c>
      <c r="C12" s="131" t="s">
        <v>148</v>
      </c>
      <c r="D12" s="135" t="s">
        <v>6</v>
      </c>
      <c r="E12" s="135">
        <v>1</v>
      </c>
      <c r="F12" s="128">
        <v>1297000</v>
      </c>
      <c r="G12" s="128">
        <v>1297000</v>
      </c>
      <c r="H12" s="125" t="s">
        <v>149</v>
      </c>
      <c r="I12" s="131" t="s">
        <v>148</v>
      </c>
    </row>
    <row r="13" spans="1:9" x14ac:dyDescent="0.25">
      <c r="A13" s="139"/>
      <c r="B13" s="133"/>
      <c r="C13" s="133"/>
      <c r="D13" s="136"/>
      <c r="E13" s="136"/>
      <c r="F13" s="129"/>
      <c r="G13" s="129"/>
      <c r="H13" s="126"/>
      <c r="I13" s="133"/>
    </row>
    <row r="14" spans="1:9" ht="15.75" thickBot="1" x14ac:dyDescent="0.3">
      <c r="A14" s="102"/>
      <c r="B14" s="100"/>
      <c r="C14" s="100"/>
      <c r="D14" s="104"/>
      <c r="E14" s="104"/>
      <c r="F14" s="103"/>
      <c r="G14" s="103"/>
      <c r="H14" s="101"/>
      <c r="I14" s="100"/>
    </row>
    <row r="15" spans="1:9" ht="15.75" thickBot="1" x14ac:dyDescent="0.3">
      <c r="A15" s="22"/>
      <c r="B15" s="22"/>
      <c r="C15" s="22"/>
      <c r="D15" s="20"/>
      <c r="E15" s="20"/>
      <c r="F15" s="20"/>
      <c r="G15" s="25">
        <f>SUM(G12:G14)</f>
        <v>1297000</v>
      </c>
      <c r="H15" s="21"/>
      <c r="I15" s="35"/>
    </row>
  </sheetData>
  <mergeCells count="19">
    <mergeCell ref="F12:F13"/>
    <mergeCell ref="G12:G13"/>
    <mergeCell ref="H12:H13"/>
    <mergeCell ref="I12:I13"/>
    <mergeCell ref="A12:A13"/>
    <mergeCell ref="B12:B13"/>
    <mergeCell ref="C12:C13"/>
    <mergeCell ref="D12:D13"/>
    <mergeCell ref="E12:E13"/>
    <mergeCell ref="B4:H4"/>
    <mergeCell ref="C8:C9"/>
    <mergeCell ref="A8:A9"/>
    <mergeCell ref="B8:B9"/>
    <mergeCell ref="I8:I9"/>
    <mergeCell ref="D8:D9"/>
    <mergeCell ref="E8:E9"/>
    <mergeCell ref="F8:F9"/>
    <mergeCell ref="G8:G9"/>
    <mergeCell ref="H8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28</vt:i4>
      </vt:variant>
    </vt:vector>
  </HeadingPairs>
  <TitlesOfParts>
    <vt:vector size="28" baseType="lpstr">
      <vt:lpstr>АР23487758 (2)</vt:lpstr>
      <vt:lpstr>06-01-092 от 18.03.25 г.</vt:lpstr>
      <vt:lpstr>АР23486643</vt:lpstr>
      <vt:lpstr>АР23488151</vt:lpstr>
      <vt:lpstr>ПЦФ455-23-25(Насиев) (2)</vt:lpstr>
      <vt:lpstr>ПЦФ455-23-25(Онаев)</vt:lpstr>
      <vt:lpstr>АР19679451</vt:lpstr>
      <vt:lpstr>АР23489274</vt:lpstr>
      <vt:lpstr>ПЦФ-392 Монтаев</vt:lpstr>
      <vt:lpstr>АР23489173</vt:lpstr>
      <vt:lpstr>АР23487950</vt:lpstr>
      <vt:lpstr>АР19577569</vt:lpstr>
      <vt:lpstr>АР19579335</vt:lpstr>
      <vt:lpstr>Лист1</vt:lpstr>
      <vt:lpstr>АР23486846</vt:lpstr>
      <vt:lpstr>АР19175509</vt:lpstr>
      <vt:lpstr>АР19680057</vt:lpstr>
      <vt:lpstr>ПЦФ-417-23-25-4</vt:lpstr>
      <vt:lpstr>АР23490202</vt:lpstr>
      <vt:lpstr>АР19577616</vt:lpstr>
      <vt:lpstr>АР19679003</vt:lpstr>
      <vt:lpstr>АР23489500</vt:lpstr>
      <vt:lpstr>АР23488282</vt:lpstr>
      <vt:lpstr>АР23487588</vt:lpstr>
      <vt:lpstr>AP23490604</vt:lpstr>
      <vt:lpstr>АР23487474</vt:lpstr>
      <vt:lpstr>АР22782840</vt:lpstr>
      <vt:lpstr>Лист21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2025-05-05T07:38:39Z</dcterms:modified>
</cp:coreProperties>
</file>